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D:\DOKUMENTI\Doc\Nabava\JEDNOSTAVNA NABAVA\Projekt Parkiralište Svežanj\"/>
    </mc:Choice>
  </mc:AlternateContent>
  <xr:revisionPtr revIDLastSave="0" documentId="13_ncr:1_{1E8DF700-197D-4176-8B28-D36322A17FC0}" xr6:coauthVersionLast="43" xr6:coauthVersionMax="43"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Sheet1!$A$1:$I$141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 l="1"/>
  <c r="H120" i="1"/>
  <c r="H118" i="1"/>
  <c r="H116" i="1"/>
  <c r="H114" i="1"/>
  <c r="H111" i="1"/>
  <c r="H109" i="1"/>
  <c r="H107" i="1"/>
  <c r="H104" i="1"/>
  <c r="H102" i="1"/>
  <c r="H97" i="1"/>
  <c r="H95" i="1"/>
  <c r="H92" i="1"/>
  <c r="H90" i="1"/>
  <c r="H88" i="1"/>
  <c r="H82" i="1"/>
  <c r="H80" i="1"/>
  <c r="H78" i="1"/>
  <c r="H73" i="1"/>
  <c r="H71" i="1"/>
  <c r="H69" i="1"/>
  <c r="H67" i="1"/>
  <c r="H65" i="1"/>
  <c r="H63" i="1"/>
  <c r="H56" i="1"/>
  <c r="H54" i="1"/>
  <c r="H52" i="1"/>
  <c r="H50" i="1"/>
  <c r="H48" i="1"/>
  <c r="H46" i="1"/>
  <c r="H44" i="1"/>
  <c r="H38" i="1"/>
  <c r="H36" i="1"/>
  <c r="H34" i="1"/>
  <c r="H32" i="1"/>
  <c r="H30" i="1"/>
  <c r="H28" i="1"/>
  <c r="H26" i="1"/>
  <c r="H21" i="1"/>
  <c r="H19" i="1"/>
  <c r="H14" i="1"/>
  <c r="H12" i="1"/>
  <c r="H10" i="1"/>
  <c r="F121" i="1" l="1"/>
  <c r="H133" i="1" s="1"/>
  <c r="F83" i="1"/>
  <c r="H132" i="1" s="1"/>
  <c r="F57" i="1"/>
  <c r="H131" i="1" s="1"/>
  <c r="F39" i="1"/>
  <c r="H130" i="1" s="1"/>
  <c r="H15" i="1"/>
  <c r="H129" i="1" s="1"/>
  <c r="H134" i="1" l="1"/>
  <c r="H135" i="1" s="1"/>
  <c r="H136" i="1" s="1"/>
</calcChain>
</file>

<file path=xl/sharedStrings.xml><?xml version="1.0" encoding="utf-8"?>
<sst xmlns="http://schemas.openxmlformats.org/spreadsheetml/2006/main" count="349" uniqueCount="114">
  <si>
    <t>Opis stavke</t>
  </si>
  <si>
    <t>Jed. mjera</t>
  </si>
  <si>
    <t>Količina</t>
  </si>
  <si>
    <t>Jed. Cijena</t>
  </si>
  <si>
    <t>Vrijednost radova</t>
  </si>
  <si>
    <t>a'</t>
  </si>
  <si>
    <t>kn</t>
  </si>
  <si>
    <t>#</t>
  </si>
  <si>
    <t>1.</t>
  </si>
  <si>
    <t>2.</t>
  </si>
  <si>
    <t>UKUPNO:</t>
  </si>
  <si>
    <r>
      <rPr>
        <sz val="12"/>
        <color theme="1"/>
        <rFont val="Calibri"/>
        <family val="2"/>
        <charset val="238"/>
        <scheme val="minor"/>
      </rPr>
      <t>PROJEKTANT:</t>
    </r>
    <r>
      <rPr>
        <b/>
        <sz val="12"/>
        <color theme="1"/>
        <rFont val="Calibri"/>
        <family val="2"/>
        <charset val="238"/>
        <scheme val="minor"/>
      </rPr>
      <t xml:space="preserve">
Branko Papić, ing.građ.</t>
    </r>
  </si>
  <si>
    <t xml:space="preserve">PONUDITELJ:
________________________
M.P.
</t>
  </si>
  <si>
    <t>TROŠKOVNIK</t>
  </si>
  <si>
    <t>m³</t>
  </si>
  <si>
    <t>3.</t>
  </si>
  <si>
    <t>4.</t>
  </si>
  <si>
    <t>m'</t>
  </si>
  <si>
    <t>kom</t>
  </si>
  <si>
    <r>
      <t>m</t>
    </r>
    <r>
      <rPr>
        <sz val="12"/>
        <color theme="1"/>
        <rFont val="Calibri"/>
        <family val="2"/>
        <charset val="238"/>
      </rPr>
      <t>³</t>
    </r>
  </si>
  <si>
    <t>m²</t>
  </si>
  <si>
    <t>A/</t>
  </si>
  <si>
    <t>PRIPREMNI RADOVI</t>
  </si>
  <si>
    <t>km²</t>
  </si>
  <si>
    <t>UKUPNO A/</t>
  </si>
  <si>
    <t>B/</t>
  </si>
  <si>
    <t>ZEMLJANI RADOVI</t>
  </si>
  <si>
    <t>5.</t>
  </si>
  <si>
    <t>Iskop temelja za solarni naplatni aparat u tlu bez obzira na kategoriju terena sa pristupnom površinom 1,0 x 1,50 x 0,20 m. Dimenzije temelja 0,60 x 0,60 x 0,50 m.. Iskopani materijal treba ugraditi u nasip bankine.  
Obračun po m³ iskopanog i odloženog materijala u sraslom stanju.</t>
  </si>
  <si>
    <t>6.</t>
  </si>
  <si>
    <r>
      <rPr>
        <sz val="11"/>
        <color theme="1"/>
        <rFont val="Times New Roman"/>
        <family val="1"/>
        <charset val="238"/>
      </rPr>
      <t>Plitki iskop u tlu bez obzira na kategoriju terena za izvedbu pješačke staze od parkirališta do nog</t>
    </r>
    <r>
      <rPr>
        <sz val="11"/>
        <color theme="1"/>
        <rFont val="Calibri"/>
        <family val="2"/>
        <charset val="238"/>
      </rPr>
      <t>o</t>
    </r>
    <r>
      <rPr>
        <sz val="11"/>
        <color theme="1"/>
        <rFont val="Times New Roman"/>
        <family val="1"/>
        <charset val="238"/>
      </rPr>
      <t>stupa. Dubuna iskopa 20 cm. 
Iskopani materijal treba ugraditi u nasip bankine.  
Obračun po m³ iskopanog i odloženog materijala u sraslom stanju.</t>
    </r>
    <r>
      <rPr>
        <sz val="13.2"/>
        <color theme="1"/>
        <rFont val="Times New Roman"/>
        <family val="1"/>
        <charset val="238"/>
      </rPr>
      <t xml:space="preserve"> </t>
    </r>
  </si>
  <si>
    <t>7.</t>
  </si>
  <si>
    <t xml:space="preserve">Zatrpavanje temelja naplatnog uređaja sa materijalom iz iskopa. Nakon zatrpavanja, nasipni materijal treba zbiti.
Obračun po m³ izvedenog zatrpavanja u sraslom stanju. 
</t>
  </si>
  <si>
    <t>UKUPNO B/</t>
  </si>
  <si>
    <t>C/</t>
  </si>
  <si>
    <t>KOLNIČKA KONSTRUKCIJA</t>
  </si>
  <si>
    <t>Izvedba tamponskog sloja sa tucanikom krupnoće 0-63 mm ispod betona pješačke staze i naplatnog aparata u sloju debljine 10 cm.                                                                                                                                                                     
Obračun po m³ ugrađenog tucanika.</t>
  </si>
  <si>
    <r>
      <t xml:space="preserve">Izvedba tamponskog sloja od tucanika krupnoće 0-63 mm u sloju debljine 15 cm na prometnicam. Nakon razastiranja tucanik treba fino isplanirati na projektiranu kotu te zbiti odgovarajućim uređajima za zbijanje. Traženi minimalni modul zbijenosti mora biti veći od Ms = 60 MN/m² ispitano okruglom pločom  </t>
    </r>
    <r>
      <rPr>
        <sz val="12"/>
        <color theme="1"/>
        <rFont val="Calibri"/>
        <family val="2"/>
        <charset val="238"/>
      </rPr>
      <t>Ø 30 cm.</t>
    </r>
    <r>
      <rPr>
        <sz val="12"/>
        <color theme="1"/>
        <rFont val="Times New Roman"/>
        <family val="1"/>
        <charset val="238"/>
      </rPr>
      <t xml:space="preserve">  
Obračun po m</t>
    </r>
    <r>
      <rPr>
        <sz val="11"/>
        <color theme="1"/>
        <rFont val="Times New Roman"/>
        <family val="1"/>
        <charset val="238"/>
      </rPr>
      <t>³</t>
    </r>
    <r>
      <rPr>
        <sz val="12"/>
        <color theme="1"/>
        <rFont val="Times New Roman"/>
        <family val="1"/>
        <charset val="238"/>
      </rPr>
      <t xml:space="preserve"> ugrađenog tucanika u sraslom stanju.</t>
    </r>
  </si>
  <si>
    <r>
      <t xml:space="preserve">Izvedba tamponskog sloja od tucanika krupnoće 0-63 mm u sloju debljine 10 cm na parkirališnim površinama. Nakon razastiranja tucanik treba fino isplanirati na projektiranu kotu te zbiti odgovarajućim uređajima za zbijanje. Traženi minimalni modul zbijenosti mora biti veći od Ms = 60 MN/m² ispitano okruglom pločom  </t>
    </r>
    <r>
      <rPr>
        <sz val="12"/>
        <color theme="1"/>
        <rFont val="Calibri"/>
        <family val="2"/>
        <charset val="238"/>
      </rPr>
      <t>Ø 30 cm.</t>
    </r>
    <r>
      <rPr>
        <sz val="12"/>
        <color theme="1"/>
        <rFont val="Times New Roman"/>
        <family val="1"/>
        <charset val="238"/>
      </rPr>
      <t xml:space="preserve">  
Obračun po m</t>
    </r>
    <r>
      <rPr>
        <sz val="11"/>
        <color theme="1"/>
        <rFont val="Times New Roman"/>
        <family val="1"/>
        <charset val="238"/>
      </rPr>
      <t>³</t>
    </r>
    <r>
      <rPr>
        <sz val="12"/>
        <color theme="1"/>
        <rFont val="Times New Roman"/>
        <family val="1"/>
        <charset val="238"/>
      </rPr>
      <t xml:space="preserve"> ugrađenog tucanika u sraslom stanju.</t>
    </r>
  </si>
  <si>
    <r>
      <t xml:space="preserve">Izrada nasipa - podravnavanje terena do projektirane kote posteljice sa materijalom iz iskopa. Nakon planiranja nasipa isti treba zbiti odgovarajućim uređajima za zbijanje. Tražena zbijenost mora biti veća od minimalne Ms = 40 MN/m² ispitano okruglom pločom </t>
    </r>
    <r>
      <rPr>
        <sz val="12"/>
        <color theme="1"/>
        <rFont val="Calibri"/>
        <family val="2"/>
        <charset val="238"/>
      </rPr>
      <t>Ø</t>
    </r>
    <r>
      <rPr>
        <sz val="12"/>
        <color theme="1"/>
        <rFont val="Times New Roman"/>
        <family val="1"/>
        <charset val="238"/>
      </rPr>
      <t xml:space="preserve"> 30 cm.
Obračun po m³ izvedenog nasipa u sraslom stanju. .                                                            </t>
    </r>
  </si>
  <si>
    <t>Nasipavanje terena za izradu bankine po rubovima parkirališta.
Rad se sastoji od nasipavanja terena po rubovima parkirališta u širini od 0,50 m i debljine 25 cm sa probranim sitnijim materijalom iz iskopa ili pozajmišta u neposrednoj blizini parkirališta.
Obračun po m³ nasutog materijala sa navedenim radom.</t>
  </si>
  <si>
    <t>8.</t>
  </si>
  <si>
    <t>Iskop temelja za metalnu ogradu uz istočnu stranu parkirališta u tlu bez obzira na kategoriju terena. Dimenzije temelja su 0,40 x 0,40 x0,40 m i izvode se na svaki 2,00 m u tlu bez obzira na kategoriju terena. Iskopani materijal treba ugraditi u nasip bankine.  
Obračun po m³ iskopanog i odloženog materijala u sraslom stanju.</t>
  </si>
  <si>
    <t>Izvedba završnog sloja na prometnicama sa kamenom drobinom krupnoće 8-16 mm u sloju debljine 5,0 cm. Nakon razastiranja i finog planiranja završni sloj treba zbiti odgovarajućim uređajima za zbijanje.
Obračun po m³ ugrađenog i zbijenog materijala završnog sloja na prometnica.</t>
  </si>
  <si>
    <t>UKUPNO C/</t>
  </si>
  <si>
    <t>BETONSKI RADOVI</t>
  </si>
  <si>
    <t>D/</t>
  </si>
  <si>
    <t>Dobava doprema i ugradnja parkovnog rubnjaka dimenzija 25 x 10 x 75 cm.
Sve ostalo kao u stavci D/1.
Obračun po m' ugrađenog rubnjaka sa svim navedenim radom.</t>
  </si>
  <si>
    <t xml:space="preserve">Betoniranje temelja nosača metalne ograde sa betonom razreda čvrstoće C25/30 u tlu bez oplate. Dimenzije temelja su 40 x 40 x 40 cm. 
Obračun po m³ ugrađenog betona u temelj. </t>
  </si>
  <si>
    <t>9.</t>
  </si>
  <si>
    <t>UKUPNO D/</t>
  </si>
  <si>
    <t>E/</t>
  </si>
  <si>
    <t>OPREMA CESTE</t>
  </si>
  <si>
    <t>1.1.</t>
  </si>
  <si>
    <t>Prometni znak B 50</t>
  </si>
  <si>
    <t>1.2.</t>
  </si>
  <si>
    <t>Prometni znak B 56</t>
  </si>
  <si>
    <t>1.3.</t>
  </si>
  <si>
    <t>Prometni znak B 58</t>
  </si>
  <si>
    <t xml:space="preserve">Nabava i postavljanje znakova obavjesti C. Montaža i način postavljanja prema nacrtu iz projekta i važećeg pravilnika.
Obračun po komadu dobavljenog i montiranog prometnog znaka. </t>
  </si>
  <si>
    <t>Prometni znak C 02</t>
  </si>
  <si>
    <t>2.1.</t>
  </si>
  <si>
    <t>2.2.</t>
  </si>
  <si>
    <t xml:space="preserve">Nabava i postavljanje dopunske ploče (E). Montaža i način postavljanja prema nacrtu iz projekta i važećeg pravilnika.
Obračun po komadu dobavljenog i montiranog prometnog znaka. </t>
  </si>
  <si>
    <t>3.1.</t>
  </si>
  <si>
    <t>3.2.</t>
  </si>
  <si>
    <t>Prometni znak E 31</t>
  </si>
  <si>
    <t>Prometni znak E 19</t>
  </si>
  <si>
    <t xml:space="preserve">Nabava i montaža pocinčanih stupova nosača prometnih znakovapromjera 63,5 mm, zaštićenih protiv korozije postupkom vrućeg cinčanja. 
Obračun po komadu dobavljenog i montiranog prometnog znaka. </t>
  </si>
  <si>
    <t>Pocinčani stupovi za dva prometna znaka</t>
  </si>
  <si>
    <t>4.1.</t>
  </si>
  <si>
    <t>4.2.</t>
  </si>
  <si>
    <t>Pocinčani stupovi za jedan prometni znak</t>
  </si>
  <si>
    <t>6.1.</t>
  </si>
  <si>
    <t>Pješački prijelaz H18 širine 3,00 m i dužine 6,00 m</t>
  </si>
  <si>
    <t>6.2.</t>
  </si>
  <si>
    <t>Oznaka za invalide H48</t>
  </si>
  <si>
    <t>UKUPNO E/</t>
  </si>
  <si>
    <t>REKAPITULACIJA:</t>
  </si>
  <si>
    <t>PRIPREMNI RADOVI:</t>
  </si>
  <si>
    <t>A.</t>
  </si>
  <si>
    <t>B.</t>
  </si>
  <si>
    <t>ZEMLJANI RADOVI:</t>
  </si>
  <si>
    <t>C.</t>
  </si>
  <si>
    <t>KOLNIČKA KONSTRUKCIJA:</t>
  </si>
  <si>
    <t>D.</t>
  </si>
  <si>
    <t>E.</t>
  </si>
  <si>
    <t>BETONSKI RADOVI:</t>
  </si>
  <si>
    <t>Rezanje stabala raznih profila. 
Posječena stabla treba izrezati na pogodnu dužinu i složiti van parkirališta, a grane spaliti na objektu uz odobrenje i prisustvo DVD Kostrena.
Obračun po komadu izrezanog stabla.</t>
  </si>
  <si>
    <t xml:space="preserve">Asfaltiranje prilaza parkiralištu sa asfaltom tip BNHS 16 u sloju debljine 6,0 cm. Prije asfaltiranja sve spojeve betonskih rubnjaka sa asfaltom treba premazati sa bitumenskom emulzijom.
Obračun po m² asfaltirane površine zajedno sa dobavom, dopremom i ugradnjom asfalta. </t>
  </si>
  <si>
    <t>6.3.</t>
  </si>
  <si>
    <t>Uzdužna oznaka, puna crta širine 10 cm iscrtana na betonskom opločniku za oznaku parkirališta</t>
  </si>
  <si>
    <r>
      <t xml:space="preserve">Izrada, dobava i ugradba tipske ograde od cijevi </t>
    </r>
    <r>
      <rPr>
        <sz val="12"/>
        <color theme="1"/>
        <rFont val="Calibri"/>
        <family val="2"/>
        <charset val="238"/>
      </rPr>
      <t>Ø</t>
    </r>
    <r>
      <rPr>
        <sz val="12"/>
        <color theme="1"/>
        <rFont val="Times New Roman"/>
        <family val="1"/>
        <charset val="238"/>
      </rPr>
      <t xml:space="preserve"> 50 mm visine 0,5 m od tla s vertikalnim stupom na rasponu 2,00 m koji se ubetonira u temelj. Ogradu treba oličiti u dva sloja uljanom bojom.  
Obračun po m' izrađene, dobavljene i montirane orade.. </t>
    </r>
  </si>
  <si>
    <t>Dobava doprema i ugradnja cestovnog rubnjaka  dimenzija 25x15x100 cm.
Stavka sadrži eventualno iskop temelja, betoniranje temelja, ugradnju rbnjaka sa izvedbom zaloge i samo fugiranje sljubnica sa cementnim malterom.
Rubnjaci se na ulazu na parkiralište postavljaju ležeći dok su na ostalom dijelu uz prometnicu uspravni. Postavljanje rubnjaka u krivinama treba izvesti prema pravilima struke.  
Obračun po m' ugrađenog rubnjaka sa svim navedenim radom.</t>
  </si>
  <si>
    <t>Dobava doprema i ugradnja travne rešetke dimenzija 40 x 60 x 10 cm na pripremljenu podlogu od kamene drobine  obračunate u stavci C/5.  Travnate rešetke postavljaju se na svim parkiralištima osim parkirališta za invalide. Samu ugradnju treba izvesti prema šemi iz projekta. Razdjelnu liniju pojedinog parkirališta će se izvesti sa betonskim opločnicima dimenzija 10 v 10 x 20 cm koji su obračunati u zasebnoj stavci. 
Obračun po m² ugrađene travnate rešetke.</t>
  </si>
  <si>
    <t xml:space="preserve">Dobava doprema i ugradnja opločnika dimentija 20 x 20 x 10 cm tip Einstein proizvođača Semmelrock ili jednakovrijedne. Opločnici se ugrađuju na mjestima parkirališta za invalide kako je dano u nacrtnom dijelu. Priprema podloge obračunata je u zasebnim stavkama, a u ovoj stavci treba obračunati i nkvarcni pjesak za ispunu sljubnica.. 
Obračun po m² ugrađenog opločnika. </t>
  </si>
  <si>
    <t xml:space="preserve">Dobava doprema i ugradnja opločnika dimentija 10 x 20 x 10 cm tip Einstein proizvođača Semmelrock ili jednakovrijedne. Opločnici se ugrađuju kao oznaka parkirnog mjesta u širini 10 cm. Priprema podloge obračunata je u zasebnim stavkama. 
Obračun po m' ugrađenog opločnik širine 10 cm. </t>
  </si>
  <si>
    <t xml:space="preserve">Betoniranje temelja solarno naplatnog aparata sa betonom razreda čvrstoće C25/30 u potrebnoj oplati. Dimenzije temelja su 60 x 60 x 50 cm. U temelj treba prije betoniranja ugraditi ankernu ploču koju će dostaviti dobavljač aparata.
Obračun po m³ ugrađenog betona u temelj zajedno sa oplatom. </t>
  </si>
  <si>
    <t xml:space="preserve">Betoniranje pješačke staze od parkirališta za invalide do nogostupa i prostora ispred naplatnog aparata u veličini 1,00 x 1,50 m. Širina pješačke staze je 1,50 m. Debljina betona je 10 cm. Završna obrada je fino zaribani beton. Na pješačkoj stazi treba izvesti diletiranje zarezivanjem betona motornom rezalicom na svaki 3,00 m nakon stvrdnjavanja betona.
Obračun po m² izbetonirane pješačke staze zajedno sa oplatom. </t>
  </si>
  <si>
    <t xml:space="preserve">Izrada prijelaza za osobe sa invaliditetom na postojećem nogostupu. Rad se sastoji od zarezivanja asfalta vađenja postojećih rubnjaka i tucanika te izvedba novog prjelaza s nogostupa na razinu kolnika za neovisno kretanje osoba sa invaliditetom i smanjene pokretljivosti u skladu Pravilnika NN br. 15/5 u cijelosti kako je danao u nacrtu. 
Obračun po komadu dobavljenog i ugrađenog prijelaza sa svim navedenim radom. </t>
  </si>
  <si>
    <t xml:space="preserve">Nabava i postavljanje znakova izričite naredbe (B) okruglog promjera 60 cm. Montaža i način postavljanja prema nacrtu iz projekta i važećeg pravilnika.
Obračun po komadu dobavljenog i montiranog prometnog znaka. </t>
  </si>
  <si>
    <t>Prometni znak C 35</t>
  </si>
  <si>
    <t xml:space="preserve">Izvedba temelja za stupove prometnih znakova - betonski temelj od betona razreda čvrstoće C16/20 oblika krnje piramide s gornjom stranicom kvadrata 30 cm, donjom 40 cm i visine 70 cm. Stavka sadrži i sam iskop za temelj kao i zbrinjavanje iskopanog materijala što treba ukalkulirati u jediničnu cijenu.
Obračun po komadu izvedenog temelja prometnog znaka. </t>
  </si>
  <si>
    <t>Oznake na kolniku. Predviđa se izrada oznaka bojom s reflektivnim zrncima, I klasa refleksije. Pri izvedbi oznaka na kolniku treba se pridržavati odredbi pravilnika o prometnim znakovima, opremi i signalizaciji na cestama i važećim normama.
Obračun po m², m' ili komadu izvedene oznake.</t>
  </si>
  <si>
    <t>Iskolčenje parkirališta.
Rad se sastoji od geodetsko mjerenja kojim se podaci iz projekta prenose na teren za cijelo vrijeme građenja, a mjeri se i plaća po km².</t>
  </si>
  <si>
    <t>Čišćenje terena od raslinja, grmlja i šikare. Sav uklonjeni materijal treba spaliti na objektu uz odobrenje i prisutnost DVD Kostrena.
Obračun po m² uklonjenog raslinja, grmlja i šikare uz navedeni rad u stavci troškovnika.</t>
  </si>
  <si>
    <t>Strojno vađenje korjenja i panjeva s utovarom u kamion i odvozom na trajnu deponiju koju mora osigurati sam izvođač radova. Jedinična cijena mora sadržavati i naknadnu za korištenje deponije kao i eventualnu Eko naknadu.
Obračun po komadu izvađenog i utovarenog i odveženog korjenja na trajnu deponiju.</t>
  </si>
  <si>
    <t xml:space="preserve">Strojni plitki iskop tla bez obzira na kategoriju terena debljine 15 - 30 cm u svemu prema kotama iz projekta. Iskopani materijal treba ostaviti na objektu za izradu nasipa ili bankina po rubovima parkirališta. 
Obračun po m³ iskopanog tla u sraslom stanju.                                                                     </t>
  </si>
  <si>
    <r>
      <t xml:space="preserve">Uređenje posteljice.
Rad se sastoji od finog planiranja terena na projektiranu kotu te zbijanja odgovarajućim uređajima za zbijanje. Tražena zbijenost posteljice mora biti veća od minimalne Ms = 40 MN/m²  ispitano okruglom pločom </t>
    </r>
    <r>
      <rPr>
        <sz val="12"/>
        <color theme="1"/>
        <rFont val="Calibri"/>
        <family val="2"/>
        <charset val="238"/>
      </rPr>
      <t>Ø</t>
    </r>
    <r>
      <rPr>
        <sz val="12"/>
        <color theme="1"/>
        <rFont val="Times New Roman"/>
        <family val="1"/>
        <charset val="238"/>
      </rPr>
      <t xml:space="preserve"> 30 cm.
Obračun po m² uređene posteljice. </t>
    </r>
  </si>
  <si>
    <t>Dobava, doprema i ugradnja kamene drobine krupnoće 4-8 mm kao podloge ispod opločnika i travnatih rešetki. Ugradnja kamena drobina se vrši rahlo bez zbijanja ispuni između postavljenih vodilica i izravna aluminijskom letvom.
Obračun po m³  izvededne podloge sa dobavom i dopremom materijala.</t>
  </si>
  <si>
    <t>Dobava, doprema i ugradnja kamene drobine krupnoće 4-8 mm u otvore travnate rešetke koji su veličine 8 x 8 x 8 x 10 cm. Ugradnju kamene drobine treba izvesti sa polijevanjem vodom kako bi kamena drobina ispunila u cijelosti cijeli otvor.
Obračun po m³  ugrađene drobine.</t>
  </si>
  <si>
    <t>Izvedba bankina oko parkirališta. Rad se sastoji od planiranja i zbijanja nasute bankine.
Obračun po m² uređene bankine</t>
  </si>
  <si>
    <t>PDV 25%:</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</si>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</sst>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16" x14ac:knownFonts="1">
    <font>
      <sz val="11"/>
      <color theme="1"/>
      <name val="Calibri"/>
      <family val="2"/>
      <charset val="238"/>
      <scheme val="minor"/>
    </font>
    <font>
      <sz val="12"/>
      <color theme="1"/>
      <name val="Times New Roman"/>
      <family val="1"/>
      <charset val="238"/>
    </font>
    <font>
      <sz val="11"/>
      <color theme="1"/>
      <name val="Times New Roman"/>
      <family val="1"/>
      <charset val="238"/>
    </font>
    <font>
      <b/>
      <sz val="11"/>
      <color theme="1"/>
      <name val="Times New Roman"/>
      <family val="1"/>
      <charset val="238"/>
    </font>
    <font>
      <b/>
      <sz val="12"/>
      <color theme="1"/>
      <name val="Times New Roman"/>
      <family val="1"/>
      <charset val="238"/>
    </font>
    <font>
      <sz val="12"/>
      <color theme="1"/>
      <name val="Calibri"/>
      <family val="2"/>
      <charset val="238"/>
      <scheme val="minor"/>
    </font>
    <font>
      <b/>
      <sz val="12"/>
      <color theme="1"/>
      <name val="Calibri"/>
      <family val="2"/>
      <charset val="238"/>
      <scheme val="minor"/>
    </font>
    <font>
      <b/>
      <sz val="11"/>
      <color theme="1"/>
      <name val="Times New Roman"/>
      <family val="1"/>
    </font>
    <font>
      <sz val="16"/>
      <color theme="1"/>
      <name val="Times New Roman"/>
      <family val="1"/>
      <charset val="238"/>
    </font>
    <font>
      <sz val="12"/>
      <color theme="1"/>
      <name val="Calibri"/>
      <family val="2"/>
      <charset val="238"/>
    </font>
    <font>
      <sz val="13.2"/>
      <color theme="1"/>
      <name val="Times New Roman"/>
      <family val="1"/>
      <charset val="238"/>
    </font>
    <font>
      <b/>
      <sz val="11"/>
      <color theme="1"/>
      <name val="Calibri"/>
      <family val="2"/>
      <charset val="238"/>
      <scheme val="minor"/>
    </font>
    <font>
      <sz val="11"/>
      <color theme="1"/>
      <name val="Calibri"/>
      <family val="2"/>
      <charset val="238"/>
    </font>
    <font>
      <b/>
      <sz val="16"/>
      <color theme="1"/>
      <name val="Times New Roman"/>
      <family val="1"/>
      <charset val="238"/>
    </font>
    <font>
      <u/>
      <sz val="12"/>
      <color theme="1"/>
      <name val="Times New Roman"/>
      <family val="1"/>
      <charset val="238"/>
    </font>
    <font>
      <sz val="12"/>
      <name val="Times New Roman"/>
      <family val="1"/>
      <charset val="238"/>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34">
    <xf numFmtId="0" fontId="0" fillId="0" borderId="0" xfId="0"/>
    <xf numFmtId="0" fontId="2" fillId="0" borderId="1" xfId="0" applyFont="1" applyBorder="1" applyAlignment="1">
      <alignment horizontal="center" vertical="center"/>
    </xf>
    <xf numFmtId="0" fontId="2" fillId="0" borderId="1" xfId="0" applyFont="1" applyBorder="1" applyAlignment="1"/>
    <xf numFmtId="0" fontId="2" fillId="0" borderId="1" xfId="0" applyFont="1" applyBorder="1" applyAlignment="1">
      <alignment vertical="center"/>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vertical="center"/>
    </xf>
    <xf numFmtId="49" fontId="3" fillId="0" borderId="0" xfId="0" applyNumberFormat="1" applyFont="1" applyAlignment="1">
      <alignment horizontal="right" vertical="top"/>
    </xf>
    <xf numFmtId="49" fontId="7" fillId="0" borderId="0" xfId="0" applyNumberFormat="1" applyFont="1" applyAlignment="1">
      <alignment horizontal="right" vertical="top"/>
    </xf>
    <xf numFmtId="49" fontId="0" fillId="0" borderId="0" xfId="0" applyNumberFormat="1"/>
    <xf numFmtId="0" fontId="2" fillId="0" borderId="1" xfId="0" applyFont="1" applyFill="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xf>
    <xf numFmtId="4" fontId="0" fillId="0" borderId="0" xfId="0" applyNumberFormat="1"/>
    <xf numFmtId="0" fontId="0" fillId="0" borderId="0" xfId="0" applyAlignment="1">
      <alignment horizontal="justify" vertical="justify"/>
    </xf>
    <xf numFmtId="0" fontId="2" fillId="0" borderId="9" xfId="0" applyFont="1" applyBorder="1" applyAlignment="1">
      <alignment vertical="center"/>
    </xf>
    <xf numFmtId="0" fontId="2" fillId="0" borderId="9" xfId="0" applyFont="1" applyBorder="1" applyAlignment="1">
      <alignment horizontal="center" vertical="center"/>
    </xf>
    <xf numFmtId="0" fontId="0" fillId="0" borderId="0" xfId="0" applyAlignment="1">
      <alignment horizontal="fill"/>
    </xf>
    <xf numFmtId="49" fontId="11" fillId="0" borderId="0" xfId="0" applyNumberFormat="1" applyFont="1" applyAlignment="1">
      <alignment horizontal="center" vertical="center"/>
    </xf>
    <xf numFmtId="49" fontId="3" fillId="0" borderId="0" xfId="0" applyNumberFormat="1" applyFont="1" applyAlignment="1">
      <alignment horizontal="center" vertical="center"/>
    </xf>
    <xf numFmtId="0" fontId="0" fillId="0" borderId="0" xfId="0" applyBorder="1"/>
    <xf numFmtId="49" fontId="11" fillId="0" borderId="0" xfId="0" applyNumberFormat="1" applyFont="1" applyAlignment="1">
      <alignment horizontal="right" vertical="top"/>
    </xf>
    <xf numFmtId="0" fontId="1" fillId="0" borderId="2" xfId="0" applyFont="1" applyBorder="1" applyAlignment="1">
      <alignment horizontal="justify" vertical="top" wrapText="1"/>
    </xf>
    <xf numFmtId="0" fontId="1" fillId="0" borderId="8" xfId="0" applyFont="1" applyBorder="1" applyAlignment="1">
      <alignment horizontal="justify" vertical="top" wrapText="1"/>
    </xf>
    <xf numFmtId="0" fontId="1" fillId="0" borderId="0" xfId="0" applyFont="1" applyBorder="1" applyAlignment="1">
      <alignment horizontal="justify"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center"/>
    </xf>
    <xf numFmtId="0" fontId="1" fillId="0" borderId="9" xfId="0" applyFont="1" applyBorder="1" applyAlignment="1">
      <alignment horizontal="left" vertical="top"/>
    </xf>
    <xf numFmtId="0" fontId="1" fillId="0" borderId="0" xfId="0" applyFont="1" applyBorder="1" applyAlignment="1">
      <alignment horizontal="left" vertical="top"/>
    </xf>
    <xf numFmtId="0" fontId="0" fillId="0" borderId="0" xfId="0" applyAlignment="1">
      <alignment horizontal="fill" vertical="top"/>
    </xf>
    <xf numFmtId="0" fontId="1" fillId="0" borderId="0" xfId="0" applyFont="1" applyBorder="1" applyAlignment="1">
      <alignment horizontal="justify" vertical="top" wrapText="1"/>
    </xf>
    <xf numFmtId="0" fontId="1" fillId="0" borderId="0" xfId="0" applyFont="1" applyBorder="1" applyAlignment="1">
      <alignment horizontal="left" vertical="top"/>
    </xf>
    <xf numFmtId="0" fontId="0" fillId="0" borderId="0" xfId="0" applyAlignment="1">
      <alignment horizontal="left" vertical="top"/>
    </xf>
    <xf numFmtId="0" fontId="1" fillId="0" borderId="13" xfId="0" applyFont="1" applyBorder="1" applyAlignment="1">
      <alignment horizontal="center" vertical="center"/>
    </xf>
    <xf numFmtId="4" fontId="1" fillId="0" borderId="0" xfId="0" applyNumberFormat="1" applyFont="1" applyBorder="1" applyAlignment="1">
      <alignment horizontal="center" vertical="center"/>
    </xf>
    <xf numFmtId="4" fontId="1" fillId="0" borderId="0" xfId="0" applyNumberFormat="1" applyFont="1" applyBorder="1" applyAlignment="1">
      <alignment vertical="center"/>
    </xf>
    <xf numFmtId="0" fontId="0" fillId="0" borderId="0" xfId="0" applyBorder="1" applyAlignment="1">
      <alignment horizontal="left" vertical="top"/>
    </xf>
    <xf numFmtId="0" fontId="4" fillId="0" borderId="2" xfId="0" applyFont="1" applyBorder="1" applyAlignment="1">
      <alignment horizontal="left" vertical="center"/>
    </xf>
    <xf numFmtId="49" fontId="3" fillId="0" borderId="0" xfId="0" applyNumberFormat="1" applyFont="1" applyAlignment="1">
      <alignment horizontal="right" vertical="center"/>
    </xf>
    <xf numFmtId="0" fontId="0" fillId="0" borderId="0" xfId="0" applyBorder="1" applyAlignment="1">
      <alignment horizontal="left" vertical="top"/>
    </xf>
    <xf numFmtId="0" fontId="1" fillId="0" borderId="0" xfId="0" applyFont="1" applyBorder="1" applyAlignment="1">
      <alignment horizontal="center" vertical="center"/>
    </xf>
    <xf numFmtId="0" fontId="4" fillId="0" borderId="0" xfId="0" applyFont="1" applyBorder="1" applyAlignment="1">
      <alignment horizontal="justify" vertical="center" wrapText="1"/>
    </xf>
    <xf numFmtId="0" fontId="14" fillId="0" borderId="2" xfId="0" applyFont="1" applyBorder="1" applyAlignment="1">
      <alignment horizontal="justify" vertical="top" wrapText="1"/>
    </xf>
    <xf numFmtId="0" fontId="4" fillId="0" borderId="2" xfId="0" applyFont="1" applyBorder="1" applyAlignment="1">
      <alignment horizontal="justify" vertical="center" wrapText="1"/>
    </xf>
    <xf numFmtId="0" fontId="4" fillId="0" borderId="8" xfId="0" applyFont="1" applyBorder="1" applyAlignment="1">
      <alignment horizontal="justify" vertical="top" wrapText="1"/>
    </xf>
    <xf numFmtId="0" fontId="4" fillId="0" borderId="8" xfId="0" applyFont="1" applyBorder="1" applyAlignment="1">
      <alignment horizontal="right" vertical="center" wrapText="1"/>
    </xf>
    <xf numFmtId="0" fontId="4" fillId="0" borderId="2" xfId="0" applyFont="1" applyBorder="1" applyAlignment="1">
      <alignment horizontal="right" vertical="center" wrapText="1"/>
    </xf>
    <xf numFmtId="0" fontId="4" fillId="0" borderId="2" xfId="0" applyFont="1" applyBorder="1" applyAlignment="1">
      <alignment horizontal="justify" vertical="top" wrapText="1"/>
    </xf>
    <xf numFmtId="0" fontId="1"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applyAlignment="1">
      <alignment horizontal="justify" vertical="top" wrapText="1"/>
    </xf>
    <xf numFmtId="4" fontId="1" fillId="0" borderId="2" xfId="0" applyNumberFormat="1" applyFont="1" applyBorder="1" applyAlignment="1">
      <alignment horizontal="right" vertical="center"/>
    </xf>
    <xf numFmtId="4" fontId="15" fillId="0" borderId="1" xfId="0" applyNumberFormat="1" applyFont="1" applyBorder="1" applyAlignment="1">
      <alignment horizontal="center" vertical="center"/>
    </xf>
    <xf numFmtId="4" fontId="15" fillId="0" borderId="13" xfId="0" applyNumberFormat="1" applyFont="1" applyBorder="1" applyAlignment="1">
      <alignment horizontal="center" vertical="center"/>
    </xf>
    <xf numFmtId="164" fontId="4" fillId="0" borderId="8"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0" fontId="4" fillId="0" borderId="9"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4" fillId="0" borderId="14" xfId="0" applyFont="1" applyBorder="1" applyAlignment="1">
      <alignment horizontal="right" vertical="center" wrapText="1"/>
    </xf>
    <xf numFmtId="0" fontId="4" fillId="0" borderId="14" xfId="0" applyFont="1" applyBorder="1" applyAlignment="1">
      <alignment horizontal="left" vertical="center" wrapText="1"/>
    </xf>
    <xf numFmtId="0" fontId="4" fillId="0" borderId="14" xfId="0" applyFont="1" applyBorder="1" applyAlignment="1">
      <alignment horizontal="justify" vertical="center" wrapText="1"/>
    </xf>
    <xf numFmtId="0" fontId="1" fillId="0" borderId="14" xfId="0" applyFont="1" applyBorder="1" applyAlignment="1">
      <alignment horizontal="justify" vertical="top" wrapText="1"/>
    </xf>
    <xf numFmtId="164" fontId="4" fillId="0" borderId="14" xfId="0" applyNumberFormat="1" applyFont="1" applyBorder="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15" xfId="0" applyFont="1" applyBorder="1" applyAlignment="1">
      <alignment horizontal="justify" vertical="center" wrapText="1"/>
    </xf>
    <xf numFmtId="0" fontId="1" fillId="0" borderId="15" xfId="0" applyFont="1" applyBorder="1" applyAlignment="1">
      <alignment horizontal="justify" vertical="top" wrapText="1"/>
    </xf>
    <xf numFmtId="164" fontId="4" fillId="0" borderId="15" xfId="0" applyNumberFormat="1" applyFont="1" applyBorder="1" applyAlignment="1">
      <alignment horizontal="right" vertical="center" wrapText="1"/>
    </xf>
    <xf numFmtId="4" fontId="1" fillId="0" borderId="1" xfId="0" applyNumberFormat="1" applyFont="1" applyBorder="1" applyAlignment="1" applyProtection="1">
      <alignment horizontal="center" vertical="center"/>
      <protection locked="0"/>
    </xf>
    <xf numFmtId="4" fontId="1" fillId="0" borderId="13"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4" fontId="1" fillId="0" borderId="1" xfId="0" applyNumberFormat="1" applyFont="1" applyBorder="1" applyAlignment="1" applyProtection="1">
      <alignment horizontal="center" vertical="center"/>
    </xf>
    <xf numFmtId="4" fontId="1" fillId="0" borderId="1" xfId="0" applyNumberFormat="1" applyFont="1" applyBorder="1" applyAlignment="1" applyProtection="1">
      <alignment vertical="center"/>
    </xf>
    <xf numFmtId="0" fontId="1" fillId="0" borderId="13" xfId="0" applyFont="1" applyBorder="1" applyAlignment="1" applyProtection="1">
      <alignment horizontal="center" vertical="center"/>
    </xf>
    <xf numFmtId="0" fontId="1" fillId="0" borderId="0" xfId="0" applyFont="1" applyBorder="1" applyAlignment="1" applyProtection="1">
      <alignment horizontal="left" vertical="top"/>
    </xf>
    <xf numFmtId="0" fontId="4" fillId="0" borderId="2" xfId="0" applyFont="1" applyBorder="1" applyAlignment="1" applyProtection="1">
      <alignment horizontal="left" vertical="center"/>
    </xf>
    <xf numFmtId="0" fontId="4" fillId="0" borderId="15" xfId="0" applyFont="1" applyBorder="1" applyAlignment="1">
      <alignment horizontal="right" vertical="center" wrapText="1"/>
    </xf>
    <xf numFmtId="0" fontId="4" fillId="0" borderId="0" xfId="0" applyFont="1" applyBorder="1" applyAlignment="1">
      <alignment horizontal="right" vertical="center" wrapText="1"/>
    </xf>
    <xf numFmtId="0" fontId="1" fillId="0" borderId="2" xfId="0" applyFont="1" applyBorder="1" applyAlignment="1">
      <alignment horizontal="justify" vertical="top" wrapText="1"/>
    </xf>
    <xf numFmtId="0" fontId="1" fillId="0" borderId="2" xfId="0" applyFont="1" applyBorder="1" applyAlignment="1">
      <alignment horizontal="left" vertical="top" wrapText="1"/>
    </xf>
    <xf numFmtId="0" fontId="0" fillId="0" borderId="2" xfId="0"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1" fillId="0" borderId="2" xfId="0" applyFont="1" applyBorder="1" applyAlignment="1" applyProtection="1">
      <alignment horizontal="justify"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1" fillId="0" borderId="2" xfId="0" applyFont="1" applyBorder="1" applyAlignment="1">
      <alignment horizontal="justify" vertical="top"/>
    </xf>
    <xf numFmtId="0" fontId="1" fillId="0" borderId="9" xfId="0" applyFont="1" applyBorder="1" applyAlignment="1">
      <alignment horizontal="left" vertical="top"/>
    </xf>
    <xf numFmtId="0" fontId="0" fillId="0" borderId="9" xfId="0" applyBorder="1" applyAlignment="1">
      <alignment horizontal="left" vertical="top"/>
    </xf>
    <xf numFmtId="4" fontId="1" fillId="0" borderId="2" xfId="0" applyNumberFormat="1" applyFont="1" applyBorder="1" applyAlignment="1">
      <alignment horizontal="right" vertical="center"/>
    </xf>
    <xf numFmtId="0" fontId="1" fillId="0" borderId="2" xfId="0" applyFont="1" applyBorder="1" applyAlignment="1">
      <alignment horizontal="right" vertical="center"/>
    </xf>
    <xf numFmtId="0" fontId="1" fillId="0" borderId="6" xfId="0" applyFont="1" applyBorder="1" applyAlignment="1">
      <alignment horizontal="right" vertical="center"/>
    </xf>
    <xf numFmtId="0" fontId="4" fillId="0" borderId="2" xfId="0" applyFont="1" applyBorder="1" applyAlignment="1">
      <alignment horizontal="left" vertical="center"/>
    </xf>
    <xf numFmtId="0" fontId="11" fillId="0" borderId="2" xfId="0" applyFont="1" applyBorder="1" applyAlignment="1">
      <alignment horizontal="left" vertical="center"/>
    </xf>
    <xf numFmtId="0" fontId="4" fillId="0" borderId="0" xfId="0" applyFont="1" applyBorder="1" applyAlignment="1">
      <alignment horizontal="left" vertical="center" wrapText="1"/>
    </xf>
    <xf numFmtId="0" fontId="11" fillId="0" borderId="0" xfId="0" applyFont="1" applyBorder="1" applyAlignment="1">
      <alignment horizontal="left" vertical="center"/>
    </xf>
    <xf numFmtId="0" fontId="1" fillId="0" borderId="8" xfId="0" applyFont="1" applyBorder="1" applyAlignment="1">
      <alignment horizontal="justify" vertical="top" wrapText="1"/>
    </xf>
    <xf numFmtId="0" fontId="1" fillId="0" borderId="8" xfId="0" applyFont="1" applyBorder="1" applyAlignment="1">
      <alignment horizontal="justify" vertical="top"/>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 fillId="0" borderId="2" xfId="0" applyFont="1" applyBorder="1" applyAlignment="1">
      <alignment horizontal="left" vertical="top"/>
    </xf>
    <xf numFmtId="0" fontId="1" fillId="0" borderId="0" xfId="0" applyFont="1" applyFill="1" applyBorder="1" applyAlignment="1">
      <alignment horizontal="left" vertical="center" wrapText="1"/>
    </xf>
    <xf numFmtId="0" fontId="3" fillId="0" borderId="9" xfId="0" applyFont="1" applyBorder="1" applyAlignment="1">
      <alignment horizontal="left" vertical="center"/>
    </xf>
    <xf numFmtId="0" fontId="11" fillId="0" borderId="9" xfId="0" applyFont="1" applyBorder="1" applyAlignment="1">
      <alignment horizontal="left"/>
    </xf>
    <xf numFmtId="0" fontId="4" fillId="0" borderId="0" xfId="0" applyFont="1" applyBorder="1" applyAlignment="1">
      <alignment horizontal="left"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top"/>
    </xf>
    <xf numFmtId="0" fontId="0" fillId="0" borderId="0" xfId="0" applyBorder="1" applyAlignment="1">
      <alignment horizontal="left" vertical="top"/>
    </xf>
    <xf numFmtId="0" fontId="1" fillId="0" borderId="0" xfId="0" applyFont="1" applyBorder="1" applyAlignment="1" applyProtection="1">
      <alignment horizontal="left" vertical="top"/>
    </xf>
    <xf numFmtId="0" fontId="0" fillId="0" borderId="0" xfId="0" applyBorder="1" applyAlignment="1" applyProtection="1">
      <alignment horizontal="left" vertical="top"/>
    </xf>
    <xf numFmtId="4" fontId="1" fillId="0" borderId="2" xfId="0" applyNumberFormat="1"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6" xfId="0" applyFont="1" applyBorder="1" applyAlignment="1" applyProtection="1">
      <alignment horizontal="right" vertical="center"/>
    </xf>
    <xf numFmtId="0" fontId="1" fillId="0" borderId="0" xfId="0" applyFont="1" applyBorder="1" applyAlignment="1">
      <alignment horizontal="left" vertical="center" wrapText="1"/>
    </xf>
    <xf numFmtId="0" fontId="4" fillId="0" borderId="14" xfId="0" applyFont="1" applyBorder="1" applyAlignment="1">
      <alignment horizontal="right" vertical="center" wrapText="1"/>
    </xf>
    <xf numFmtId="0" fontId="1" fillId="0" borderId="14" xfId="0" applyFont="1" applyBorder="1" applyAlignment="1">
      <alignment horizontal="right" vertical="center" wrapText="1"/>
    </xf>
    <xf numFmtId="0" fontId="13" fillId="0" borderId="0" xfId="0" applyFont="1" applyBorder="1" applyAlignment="1">
      <alignment horizontal="center"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41"/>
  <sheetViews>
    <sheetView tabSelected="1" topLeftCell="A67" zoomScaleNormal="100" zoomScaleSheetLayoutView="100" workbookViewId="0">
      <selection activeCell="B70" sqref="B70:I70"/>
    </sheetView>
  </sheetViews>
  <sheetFormatPr defaultRowHeight="15" x14ac:dyDescent="0.25"/>
  <cols>
    <col min="1" max="1" width="5.140625" style="9" customWidth="1"/>
    <col min="2" max="2" width="9.140625" customWidth="1"/>
    <col min="3" max="3" width="14.28515625" customWidth="1"/>
    <col min="4" max="4" width="7.7109375" customWidth="1"/>
    <col min="5" max="5" width="16.42578125" customWidth="1"/>
    <col min="6" max="7" width="4" customWidth="1"/>
    <col min="8" max="8" width="22.85546875" customWidth="1"/>
    <col min="9" max="9" width="3.42578125" customWidth="1"/>
  </cols>
  <sheetData>
    <row r="2" spans="1:10" ht="19.5" customHeight="1" x14ac:dyDescent="0.25">
      <c r="A2"/>
      <c r="B2" s="109" t="s">
        <v>13</v>
      </c>
      <c r="C2" s="110"/>
      <c r="D2" s="110"/>
      <c r="E2" s="110"/>
      <c r="F2" s="110"/>
      <c r="G2" s="110"/>
      <c r="H2" s="110"/>
      <c r="I2" s="111"/>
    </row>
    <row r="3" spans="1:10" ht="21.75" customHeight="1" x14ac:dyDescent="0.25">
      <c r="A3"/>
      <c r="B3" s="12"/>
      <c r="C3" s="12"/>
      <c r="D3" s="115"/>
      <c r="E3" s="115"/>
      <c r="F3" s="115"/>
      <c r="G3" s="115"/>
      <c r="H3" s="115"/>
      <c r="I3" s="12"/>
    </row>
    <row r="4" spans="1:10" ht="18" customHeight="1" x14ac:dyDescent="0.25">
      <c r="A4" s="8" t="s">
        <v>7</v>
      </c>
      <c r="B4" s="91" t="s">
        <v>0</v>
      </c>
      <c r="C4" s="92"/>
      <c r="D4" s="92"/>
      <c r="E4" s="92"/>
      <c r="F4" s="92"/>
      <c r="G4" s="92"/>
      <c r="H4" s="92"/>
      <c r="I4" s="93"/>
    </row>
    <row r="5" spans="1:10" ht="23.25" customHeight="1" x14ac:dyDescent="0.25">
      <c r="B5" s="1" t="s">
        <v>1</v>
      </c>
      <c r="C5" s="10" t="s">
        <v>2</v>
      </c>
      <c r="D5" s="2"/>
      <c r="E5" s="1" t="s">
        <v>3</v>
      </c>
      <c r="F5" s="3"/>
      <c r="G5" s="3"/>
      <c r="H5" s="1" t="s">
        <v>4</v>
      </c>
      <c r="I5" s="3"/>
    </row>
    <row r="6" spans="1:10" ht="23.25" customHeight="1" x14ac:dyDescent="0.25">
      <c r="A6" s="18" t="s">
        <v>21</v>
      </c>
      <c r="B6" s="116" t="s">
        <v>22</v>
      </c>
      <c r="C6" s="117"/>
      <c r="D6" s="117"/>
      <c r="E6" s="117"/>
      <c r="F6" s="15"/>
      <c r="G6" s="15"/>
      <c r="H6" s="16"/>
      <c r="I6" s="15"/>
    </row>
    <row r="7" spans="1:10" s="14" customFormat="1" ht="50.25" customHeight="1" x14ac:dyDescent="0.25">
      <c r="A7" s="7" t="s">
        <v>8</v>
      </c>
      <c r="B7" s="112" t="s">
        <v>104</v>
      </c>
      <c r="C7" s="113"/>
      <c r="D7" s="113"/>
      <c r="E7" s="113"/>
      <c r="F7" s="113"/>
      <c r="G7" s="113"/>
      <c r="H7" s="113"/>
      <c r="I7" s="113"/>
    </row>
    <row r="8" spans="1:10" ht="23.25" customHeight="1" x14ac:dyDescent="0.25">
      <c r="A8" s="7"/>
      <c r="B8" s="5" t="s">
        <v>23</v>
      </c>
      <c r="C8" s="4">
        <v>1.99</v>
      </c>
      <c r="D8" s="5" t="s">
        <v>5</v>
      </c>
      <c r="E8" s="73"/>
      <c r="F8" s="5" t="s">
        <v>6</v>
      </c>
      <c r="G8" s="5"/>
      <c r="H8" s="6">
        <f>C8*E8</f>
        <v>0</v>
      </c>
      <c r="I8" s="5" t="s">
        <v>6</v>
      </c>
    </row>
    <row r="9" spans="1:10" ht="49.5" customHeight="1" x14ac:dyDescent="0.25">
      <c r="A9" s="7" t="s">
        <v>9</v>
      </c>
      <c r="B9" s="84" t="s">
        <v>105</v>
      </c>
      <c r="C9" s="114"/>
      <c r="D9" s="114"/>
      <c r="E9" s="114"/>
      <c r="F9" s="114"/>
      <c r="G9" s="114"/>
      <c r="H9" s="114"/>
      <c r="I9" s="114"/>
      <c r="J9" s="17"/>
    </row>
    <row r="10" spans="1:10" ht="23.25" customHeight="1" x14ac:dyDescent="0.25">
      <c r="A10" s="7"/>
      <c r="B10" s="5" t="s">
        <v>20</v>
      </c>
      <c r="C10" s="4">
        <v>246</v>
      </c>
      <c r="D10" s="5" t="s">
        <v>5</v>
      </c>
      <c r="E10" s="73"/>
      <c r="F10" s="5" t="s">
        <v>6</v>
      </c>
      <c r="G10" s="5"/>
      <c r="H10" s="6">
        <f>C10*E10</f>
        <v>0</v>
      </c>
      <c r="I10" s="5" t="s">
        <v>6</v>
      </c>
      <c r="J10" s="30"/>
    </row>
    <row r="11" spans="1:10" ht="66" customHeight="1" x14ac:dyDescent="0.25">
      <c r="A11" s="7" t="s">
        <v>15</v>
      </c>
      <c r="B11" s="84" t="s">
        <v>88</v>
      </c>
      <c r="C11" s="85"/>
      <c r="D11" s="85"/>
      <c r="E11" s="85"/>
      <c r="F11" s="85"/>
      <c r="G11" s="85"/>
      <c r="H11" s="85"/>
      <c r="I11" s="85"/>
      <c r="J11" s="17"/>
    </row>
    <row r="12" spans="1:10" ht="23.25" customHeight="1" x14ac:dyDescent="0.25">
      <c r="A12" s="7"/>
      <c r="B12" s="5" t="s">
        <v>18</v>
      </c>
      <c r="C12" s="4">
        <v>35</v>
      </c>
      <c r="D12" s="5" t="s">
        <v>5</v>
      </c>
      <c r="E12" s="73"/>
      <c r="F12" s="5" t="s">
        <v>6</v>
      </c>
      <c r="G12" s="5"/>
      <c r="H12" s="6">
        <f>C12*E12</f>
        <v>0</v>
      </c>
      <c r="I12" s="5" t="s">
        <v>6</v>
      </c>
      <c r="J12" s="17"/>
    </row>
    <row r="13" spans="1:10" ht="66" customHeight="1" x14ac:dyDescent="0.25">
      <c r="A13" s="7" t="s">
        <v>16</v>
      </c>
      <c r="B13" s="84" t="s">
        <v>106</v>
      </c>
      <c r="C13" s="85"/>
      <c r="D13" s="85"/>
      <c r="E13" s="85"/>
      <c r="F13" s="85"/>
      <c r="G13" s="85"/>
      <c r="H13" s="85"/>
      <c r="I13" s="85"/>
      <c r="J13" s="33"/>
    </row>
    <row r="14" spans="1:10" ht="23.25" customHeight="1" x14ac:dyDescent="0.25">
      <c r="A14" s="7"/>
      <c r="B14" s="5" t="s">
        <v>18</v>
      </c>
      <c r="C14" s="4">
        <v>35</v>
      </c>
      <c r="D14" s="5" t="s">
        <v>5</v>
      </c>
      <c r="E14" s="73"/>
      <c r="F14" s="5" t="s">
        <v>6</v>
      </c>
      <c r="G14" s="5"/>
      <c r="H14" s="6">
        <f>C14*E14</f>
        <v>0</v>
      </c>
      <c r="I14" s="5" t="s">
        <v>6</v>
      </c>
      <c r="J14" s="33"/>
    </row>
    <row r="15" spans="1:10" ht="23.25" customHeight="1" x14ac:dyDescent="0.25">
      <c r="A15" s="7"/>
      <c r="B15" s="25"/>
      <c r="C15" s="28"/>
      <c r="D15" s="100" t="s">
        <v>24</v>
      </c>
      <c r="E15" s="101"/>
      <c r="F15" s="27"/>
      <c r="G15" s="27"/>
      <c r="H15" s="55">
        <f>SUM(H14+H12+H10+H8)</f>
        <v>0</v>
      </c>
      <c r="I15" s="27" t="s">
        <v>6</v>
      </c>
      <c r="J15" s="17"/>
    </row>
    <row r="16" spans="1:10" ht="18" customHeight="1" x14ac:dyDescent="0.25">
      <c r="A16" s="7"/>
      <c r="B16" s="26"/>
      <c r="C16" s="29"/>
      <c r="D16" s="29"/>
      <c r="E16" s="37"/>
      <c r="F16" s="29"/>
      <c r="G16" s="29"/>
      <c r="H16" s="29"/>
      <c r="I16" s="29"/>
      <c r="J16" s="17"/>
    </row>
    <row r="17" spans="1:10" ht="23.25" customHeight="1" x14ac:dyDescent="0.25">
      <c r="A17" s="19" t="s">
        <v>25</v>
      </c>
      <c r="B17" s="102" t="s">
        <v>26</v>
      </c>
      <c r="C17" s="103"/>
      <c r="D17" s="103"/>
      <c r="E17" s="103"/>
      <c r="F17" s="29"/>
      <c r="G17" s="29"/>
      <c r="H17" s="29"/>
      <c r="I17" s="29"/>
      <c r="J17" s="17"/>
    </row>
    <row r="18" spans="1:10" ht="69" customHeight="1" x14ac:dyDescent="0.25">
      <c r="A18" s="7" t="s">
        <v>8</v>
      </c>
      <c r="B18" s="104" t="s">
        <v>107</v>
      </c>
      <c r="C18" s="105"/>
      <c r="D18" s="105"/>
      <c r="E18" s="105"/>
      <c r="F18" s="105"/>
      <c r="G18" s="105"/>
      <c r="H18" s="105"/>
      <c r="I18" s="105"/>
    </row>
    <row r="19" spans="1:10" ht="23.25" customHeight="1" x14ac:dyDescent="0.25">
      <c r="A19" s="7"/>
      <c r="B19" s="5" t="s">
        <v>14</v>
      </c>
      <c r="C19" s="4">
        <v>250</v>
      </c>
      <c r="D19" s="5" t="s">
        <v>5</v>
      </c>
      <c r="E19" s="73"/>
      <c r="F19" s="5" t="s">
        <v>6</v>
      </c>
      <c r="G19" s="5"/>
      <c r="H19" s="6">
        <f>C19*E19</f>
        <v>0</v>
      </c>
      <c r="I19" s="5" t="s">
        <v>6</v>
      </c>
    </row>
    <row r="20" spans="1:10" ht="68.25" customHeight="1" x14ac:dyDescent="0.25">
      <c r="A20" s="7" t="s">
        <v>9</v>
      </c>
      <c r="B20" s="83" t="s">
        <v>39</v>
      </c>
      <c r="C20" s="94"/>
      <c r="D20" s="94"/>
      <c r="E20" s="94"/>
      <c r="F20" s="94"/>
      <c r="G20" s="94"/>
      <c r="H20" s="94"/>
      <c r="I20" s="94"/>
    </row>
    <row r="21" spans="1:10" ht="23.25" customHeight="1" x14ac:dyDescent="0.25">
      <c r="A21" s="7"/>
      <c r="B21" s="5" t="s">
        <v>14</v>
      </c>
      <c r="C21" s="4">
        <v>39</v>
      </c>
      <c r="D21" s="5" t="s">
        <v>5</v>
      </c>
      <c r="E21" s="73"/>
      <c r="F21" s="5" t="s">
        <v>6</v>
      </c>
      <c r="G21" s="5"/>
      <c r="H21" s="6">
        <f>C21*E21</f>
        <v>0</v>
      </c>
      <c r="I21" s="5" t="s">
        <v>6</v>
      </c>
    </row>
    <row r="22" spans="1:10" ht="23.25" customHeight="1" x14ac:dyDescent="0.25">
      <c r="A22" s="7"/>
      <c r="B22" s="11"/>
      <c r="C22" s="35"/>
      <c r="D22" s="11"/>
      <c r="E22" s="35"/>
      <c r="F22" s="11"/>
      <c r="G22" s="11"/>
      <c r="H22" s="36"/>
      <c r="I22" s="11"/>
    </row>
    <row r="23" spans="1:10" ht="18" customHeight="1" x14ac:dyDescent="0.25">
      <c r="A23" s="8" t="s">
        <v>7</v>
      </c>
      <c r="B23" s="91" t="s">
        <v>0</v>
      </c>
      <c r="C23" s="92"/>
      <c r="D23" s="92"/>
      <c r="E23" s="92"/>
      <c r="F23" s="92"/>
      <c r="G23" s="92"/>
      <c r="H23" s="92"/>
      <c r="I23" s="93"/>
    </row>
    <row r="24" spans="1:10" ht="23.25" customHeight="1" x14ac:dyDescent="0.25">
      <c r="B24" s="1" t="s">
        <v>1</v>
      </c>
      <c r="C24" s="10" t="s">
        <v>2</v>
      </c>
      <c r="D24" s="2"/>
      <c r="E24" s="1" t="s">
        <v>3</v>
      </c>
      <c r="F24" s="3"/>
      <c r="G24" s="3"/>
      <c r="H24" s="1" t="s">
        <v>4</v>
      </c>
      <c r="I24" s="3"/>
    </row>
    <row r="25" spans="1:10" ht="81.75" customHeight="1" x14ac:dyDescent="0.25">
      <c r="A25" s="7" t="s">
        <v>15</v>
      </c>
      <c r="B25" s="83" t="s">
        <v>108</v>
      </c>
      <c r="C25" s="94"/>
      <c r="D25" s="94"/>
      <c r="E25" s="94"/>
      <c r="F25" s="94"/>
      <c r="G25" s="94"/>
      <c r="H25" s="94"/>
      <c r="I25" s="94"/>
    </row>
    <row r="26" spans="1:10" ht="23.25" customHeight="1" x14ac:dyDescent="0.25">
      <c r="A26" s="7"/>
      <c r="B26" s="5" t="s">
        <v>20</v>
      </c>
      <c r="C26" s="4">
        <v>2150</v>
      </c>
      <c r="D26" s="5" t="s">
        <v>5</v>
      </c>
      <c r="E26" s="73"/>
      <c r="F26" s="5" t="s">
        <v>6</v>
      </c>
      <c r="G26" s="5"/>
      <c r="H26" s="6">
        <f>C26*E26</f>
        <v>0</v>
      </c>
      <c r="I26" s="5" t="s">
        <v>6</v>
      </c>
    </row>
    <row r="27" spans="1:10" ht="65.25" customHeight="1" x14ac:dyDescent="0.25">
      <c r="A27" s="7" t="s">
        <v>16</v>
      </c>
      <c r="B27" s="83" t="s">
        <v>40</v>
      </c>
      <c r="C27" s="94"/>
      <c r="D27" s="94"/>
      <c r="E27" s="94"/>
      <c r="F27" s="94"/>
      <c r="G27" s="94"/>
      <c r="H27" s="94"/>
      <c r="I27" s="94"/>
    </row>
    <row r="28" spans="1:10" ht="24" customHeight="1" x14ac:dyDescent="0.25">
      <c r="A28" s="7"/>
      <c r="B28" s="5" t="s">
        <v>19</v>
      </c>
      <c r="C28" s="4">
        <v>75</v>
      </c>
      <c r="D28" s="5" t="s">
        <v>5</v>
      </c>
      <c r="E28" s="73"/>
      <c r="F28" s="5" t="s">
        <v>6</v>
      </c>
      <c r="G28" s="5"/>
      <c r="H28" s="6">
        <f>C28*E28</f>
        <v>0</v>
      </c>
      <c r="I28" s="5" t="s">
        <v>6</v>
      </c>
    </row>
    <row r="29" spans="1:10" ht="36" customHeight="1" x14ac:dyDescent="0.25">
      <c r="A29" s="8" t="s">
        <v>27</v>
      </c>
      <c r="B29" s="106" t="s">
        <v>111</v>
      </c>
      <c r="C29" s="107"/>
      <c r="D29" s="107"/>
      <c r="E29" s="107"/>
      <c r="F29" s="107"/>
      <c r="G29" s="107"/>
      <c r="H29" s="107"/>
      <c r="I29" s="108"/>
    </row>
    <row r="30" spans="1:10" ht="23.25" customHeight="1" x14ac:dyDescent="0.25">
      <c r="A30" s="8"/>
      <c r="B30" s="5" t="s">
        <v>20</v>
      </c>
      <c r="C30" s="56">
        <v>280.2</v>
      </c>
      <c r="D30" s="5" t="s">
        <v>5</v>
      </c>
      <c r="E30" s="73"/>
      <c r="F30" s="5" t="s">
        <v>6</v>
      </c>
      <c r="G30" s="5"/>
      <c r="H30" s="6">
        <f>C30*E30</f>
        <v>0</v>
      </c>
      <c r="I30" s="5" t="s">
        <v>6</v>
      </c>
      <c r="J30" s="20"/>
    </row>
    <row r="31" spans="1:10" ht="68.25" customHeight="1" x14ac:dyDescent="0.25">
      <c r="A31" s="7" t="s">
        <v>29</v>
      </c>
      <c r="B31" s="83" t="s">
        <v>28</v>
      </c>
      <c r="C31" s="94"/>
      <c r="D31" s="94"/>
      <c r="E31" s="94"/>
      <c r="F31" s="94"/>
      <c r="G31" s="94"/>
      <c r="H31" s="94"/>
      <c r="I31" s="94"/>
    </row>
    <row r="32" spans="1:10" ht="23.25" customHeight="1" x14ac:dyDescent="0.25">
      <c r="A32" s="7"/>
      <c r="B32" s="5" t="s">
        <v>14</v>
      </c>
      <c r="C32" s="4">
        <v>1.58</v>
      </c>
      <c r="D32" s="5" t="s">
        <v>5</v>
      </c>
      <c r="E32" s="73"/>
      <c r="F32" s="5" t="s">
        <v>6</v>
      </c>
      <c r="G32" s="5"/>
      <c r="H32" s="6">
        <f>C32*E32</f>
        <v>0</v>
      </c>
      <c r="I32" s="5" t="s">
        <v>6</v>
      </c>
    </row>
    <row r="33" spans="1:9" ht="66" customHeight="1" x14ac:dyDescent="0.25">
      <c r="A33" s="7" t="s">
        <v>31</v>
      </c>
      <c r="B33" s="104" t="s">
        <v>30</v>
      </c>
      <c r="C33" s="105"/>
      <c r="D33" s="105"/>
      <c r="E33" s="105"/>
      <c r="F33" s="105"/>
      <c r="G33" s="105"/>
      <c r="H33" s="105"/>
      <c r="I33" s="105"/>
    </row>
    <row r="34" spans="1:9" ht="23.25" customHeight="1" x14ac:dyDescent="0.25">
      <c r="A34" s="7"/>
      <c r="B34" s="5" t="s">
        <v>19</v>
      </c>
      <c r="C34" s="4">
        <v>7.4</v>
      </c>
      <c r="D34" s="5" t="s">
        <v>5</v>
      </c>
      <c r="E34" s="73"/>
      <c r="F34" s="5" t="s">
        <v>6</v>
      </c>
      <c r="G34" s="5"/>
      <c r="H34" s="6">
        <f>C34*E34</f>
        <v>0</v>
      </c>
      <c r="I34" s="5" t="s">
        <v>6</v>
      </c>
    </row>
    <row r="35" spans="1:9" ht="48.75" customHeight="1" x14ac:dyDescent="0.25">
      <c r="A35" s="21" t="s">
        <v>41</v>
      </c>
      <c r="B35" s="83" t="s">
        <v>32</v>
      </c>
      <c r="C35" s="94"/>
      <c r="D35" s="94"/>
      <c r="E35" s="94"/>
      <c r="F35" s="94"/>
      <c r="G35" s="94"/>
      <c r="H35" s="94"/>
      <c r="I35" s="94"/>
    </row>
    <row r="36" spans="1:9" ht="23.25" customHeight="1" x14ac:dyDescent="0.25">
      <c r="A36" s="21"/>
      <c r="B36" s="5" t="s">
        <v>14</v>
      </c>
      <c r="C36" s="4">
        <v>1.1000000000000001</v>
      </c>
      <c r="D36" s="5" t="s">
        <v>5</v>
      </c>
      <c r="E36" s="73"/>
      <c r="F36" s="5" t="s">
        <v>6</v>
      </c>
      <c r="G36" s="5"/>
      <c r="H36" s="6">
        <f>C36*E36</f>
        <v>0</v>
      </c>
      <c r="I36" s="5" t="s">
        <v>6</v>
      </c>
    </row>
    <row r="37" spans="1:9" ht="68.25" customHeight="1" x14ac:dyDescent="0.25">
      <c r="A37" s="7" t="s">
        <v>49</v>
      </c>
      <c r="B37" s="83" t="s">
        <v>42</v>
      </c>
      <c r="C37" s="94"/>
      <c r="D37" s="94"/>
      <c r="E37" s="94"/>
      <c r="F37" s="94"/>
      <c r="G37" s="94"/>
      <c r="H37" s="94"/>
      <c r="I37" s="94"/>
    </row>
    <row r="38" spans="1:9" ht="23.25" customHeight="1" x14ac:dyDescent="0.25">
      <c r="A38" s="21"/>
      <c r="B38" s="5" t="s">
        <v>14</v>
      </c>
      <c r="C38" s="4">
        <v>1.41</v>
      </c>
      <c r="D38" s="5" t="s">
        <v>5</v>
      </c>
      <c r="E38" s="73"/>
      <c r="F38" s="5" t="s">
        <v>6</v>
      </c>
      <c r="G38" s="5"/>
      <c r="H38" s="6">
        <f>C38*E38</f>
        <v>0</v>
      </c>
      <c r="I38" s="5" t="s">
        <v>6</v>
      </c>
    </row>
    <row r="39" spans="1:9" ht="23.25" customHeight="1" x14ac:dyDescent="0.25">
      <c r="A39" s="7"/>
      <c r="B39" s="28"/>
      <c r="C39" s="95"/>
      <c r="D39" s="96"/>
      <c r="E39" s="38" t="s">
        <v>33</v>
      </c>
      <c r="F39" s="97">
        <f>SUM(H19+H21+H26+H28+H30+H32+H34+H36+H38)</f>
        <v>0</v>
      </c>
      <c r="G39" s="98"/>
      <c r="H39" s="99"/>
      <c r="I39" s="5" t="s">
        <v>6</v>
      </c>
    </row>
    <row r="40" spans="1:9" ht="23.25" customHeight="1" x14ac:dyDescent="0.25">
      <c r="A40" s="8" t="s">
        <v>7</v>
      </c>
      <c r="B40" s="91" t="s">
        <v>0</v>
      </c>
      <c r="C40" s="92"/>
      <c r="D40" s="92"/>
      <c r="E40" s="92"/>
      <c r="F40" s="92"/>
      <c r="G40" s="92"/>
      <c r="H40" s="92"/>
      <c r="I40" s="93"/>
    </row>
    <row r="41" spans="1:9" ht="23.25" customHeight="1" x14ac:dyDescent="0.25">
      <c r="B41" s="1" t="s">
        <v>1</v>
      </c>
      <c r="C41" s="10" t="s">
        <v>2</v>
      </c>
      <c r="D41" s="2"/>
      <c r="E41" s="1" t="s">
        <v>3</v>
      </c>
      <c r="F41" s="3"/>
      <c r="G41" s="3"/>
      <c r="H41" s="1" t="s">
        <v>4</v>
      </c>
      <c r="I41" s="3"/>
    </row>
    <row r="42" spans="1:9" ht="23.25" customHeight="1" x14ac:dyDescent="0.25">
      <c r="A42" s="39" t="s">
        <v>34</v>
      </c>
      <c r="B42" s="118" t="s">
        <v>35</v>
      </c>
      <c r="C42" s="103"/>
      <c r="D42" s="103"/>
      <c r="E42" s="103"/>
      <c r="F42" s="29"/>
      <c r="G42" s="29"/>
      <c r="H42" s="29"/>
      <c r="I42" s="11"/>
    </row>
    <row r="43" spans="1:9" ht="83.25" customHeight="1" x14ac:dyDescent="0.25">
      <c r="A43" s="7" t="s">
        <v>8</v>
      </c>
      <c r="B43" s="104" t="s">
        <v>38</v>
      </c>
      <c r="C43" s="105"/>
      <c r="D43" s="105"/>
      <c r="E43" s="105"/>
      <c r="F43" s="105"/>
      <c r="G43" s="105"/>
      <c r="H43" s="105"/>
      <c r="I43" s="105"/>
    </row>
    <row r="44" spans="1:9" ht="23.25" customHeight="1" x14ac:dyDescent="0.25">
      <c r="A44" s="7"/>
      <c r="B44" s="5" t="s">
        <v>14</v>
      </c>
      <c r="C44" s="4">
        <v>97.08</v>
      </c>
      <c r="D44" s="5" t="s">
        <v>5</v>
      </c>
      <c r="E44" s="73"/>
      <c r="F44" s="5" t="s">
        <v>6</v>
      </c>
      <c r="G44" s="5"/>
      <c r="H44" s="6">
        <f>C44*E44</f>
        <v>0</v>
      </c>
      <c r="I44" s="5" t="s">
        <v>6</v>
      </c>
    </row>
    <row r="45" spans="1:9" ht="87" customHeight="1" x14ac:dyDescent="0.25">
      <c r="A45" s="7" t="s">
        <v>9</v>
      </c>
      <c r="B45" s="83" t="s">
        <v>37</v>
      </c>
      <c r="C45" s="94"/>
      <c r="D45" s="94"/>
      <c r="E45" s="94"/>
      <c r="F45" s="94"/>
      <c r="G45" s="94"/>
      <c r="H45" s="94"/>
      <c r="I45" s="94"/>
    </row>
    <row r="46" spans="1:9" ht="23.25" customHeight="1" x14ac:dyDescent="0.25">
      <c r="A46" s="7"/>
      <c r="B46" s="5" t="s">
        <v>14</v>
      </c>
      <c r="C46" s="4">
        <v>100.4</v>
      </c>
      <c r="D46" s="5" t="s">
        <v>5</v>
      </c>
      <c r="E46" s="73"/>
      <c r="F46" s="5" t="s">
        <v>6</v>
      </c>
      <c r="G46" s="5"/>
      <c r="H46" s="6">
        <f>C46*E46</f>
        <v>0</v>
      </c>
      <c r="I46" s="5" t="s">
        <v>6</v>
      </c>
    </row>
    <row r="47" spans="1:9" ht="50.25" customHeight="1" x14ac:dyDescent="0.25">
      <c r="A47" s="7" t="s">
        <v>15</v>
      </c>
      <c r="B47" s="83" t="s">
        <v>36</v>
      </c>
      <c r="C47" s="94"/>
      <c r="D47" s="94"/>
      <c r="E47" s="94"/>
      <c r="F47" s="94"/>
      <c r="G47" s="94"/>
      <c r="H47" s="94"/>
      <c r="I47" s="94"/>
    </row>
    <row r="48" spans="1:9" ht="23.25" customHeight="1" x14ac:dyDescent="0.25">
      <c r="A48" s="7"/>
      <c r="B48" s="5" t="s">
        <v>14</v>
      </c>
      <c r="C48" s="56">
        <v>3.9</v>
      </c>
      <c r="D48" s="5" t="s">
        <v>5</v>
      </c>
      <c r="E48" s="73"/>
      <c r="F48" s="5" t="s">
        <v>6</v>
      </c>
      <c r="G48" s="5"/>
      <c r="H48" s="6">
        <f>C48*E48</f>
        <v>0</v>
      </c>
      <c r="I48" s="5" t="s">
        <v>6</v>
      </c>
    </row>
    <row r="49" spans="1:10" ht="63.75" customHeight="1" x14ac:dyDescent="0.25">
      <c r="A49" s="7" t="s">
        <v>16</v>
      </c>
      <c r="B49" s="83" t="s">
        <v>43</v>
      </c>
      <c r="C49" s="83"/>
      <c r="D49" s="83"/>
      <c r="E49" s="83"/>
      <c r="F49" s="83"/>
      <c r="G49" s="83"/>
      <c r="H49" s="83"/>
      <c r="I49" s="83"/>
    </row>
    <row r="50" spans="1:10" ht="23.25" customHeight="1" x14ac:dyDescent="0.25">
      <c r="A50" s="7"/>
      <c r="B50" s="5" t="s">
        <v>14</v>
      </c>
      <c r="C50" s="4">
        <v>28.6</v>
      </c>
      <c r="D50" s="5" t="s">
        <v>5</v>
      </c>
      <c r="E50" s="73"/>
      <c r="F50" s="5" t="s">
        <v>6</v>
      </c>
      <c r="G50" s="5"/>
      <c r="H50" s="6">
        <f>C50*E50</f>
        <v>0</v>
      </c>
      <c r="I50" s="5" t="s">
        <v>6</v>
      </c>
    </row>
    <row r="51" spans="1:10" ht="65.25" customHeight="1" x14ac:dyDescent="0.25">
      <c r="A51" s="7" t="s">
        <v>27</v>
      </c>
      <c r="B51" s="83" t="s">
        <v>109</v>
      </c>
      <c r="C51" s="94"/>
      <c r="D51" s="94"/>
      <c r="E51" s="94"/>
      <c r="F51" s="94"/>
      <c r="G51" s="94"/>
      <c r="H51" s="94"/>
      <c r="I51" s="94"/>
    </row>
    <row r="52" spans="1:10" ht="23.25" customHeight="1" x14ac:dyDescent="0.25">
      <c r="A52" s="7"/>
      <c r="B52" s="5" t="s">
        <v>14</v>
      </c>
      <c r="C52" s="4">
        <v>48.54</v>
      </c>
      <c r="D52" s="5" t="s">
        <v>5</v>
      </c>
      <c r="E52" s="73"/>
      <c r="F52" s="5" t="s">
        <v>6</v>
      </c>
      <c r="G52" s="5"/>
      <c r="H52" s="6">
        <f>C52*E52</f>
        <v>0</v>
      </c>
      <c r="I52" s="5" t="s">
        <v>6</v>
      </c>
    </row>
    <row r="53" spans="1:10" ht="65.25" customHeight="1" x14ac:dyDescent="0.25">
      <c r="A53" s="7" t="s">
        <v>29</v>
      </c>
      <c r="B53" s="83" t="s">
        <v>110</v>
      </c>
      <c r="C53" s="94"/>
      <c r="D53" s="94"/>
      <c r="E53" s="94"/>
      <c r="F53" s="94"/>
      <c r="G53" s="94"/>
      <c r="H53" s="94"/>
      <c r="I53" s="94"/>
    </row>
    <row r="54" spans="1:10" ht="23.25" customHeight="1" x14ac:dyDescent="0.25">
      <c r="A54" s="7"/>
      <c r="B54" s="5" t="s">
        <v>14</v>
      </c>
      <c r="C54" s="4">
        <v>34.5</v>
      </c>
      <c r="D54" s="5" t="s">
        <v>5</v>
      </c>
      <c r="E54" s="73"/>
      <c r="F54" s="5" t="s">
        <v>6</v>
      </c>
      <c r="G54" s="5"/>
      <c r="H54" s="6">
        <f>C54*E54</f>
        <v>0</v>
      </c>
      <c r="I54" s="5" t="s">
        <v>6</v>
      </c>
    </row>
    <row r="55" spans="1:10" ht="54" customHeight="1" x14ac:dyDescent="0.25">
      <c r="A55" s="7" t="s">
        <v>31</v>
      </c>
      <c r="B55" s="83" t="s">
        <v>89</v>
      </c>
      <c r="C55" s="83"/>
      <c r="D55" s="83"/>
      <c r="E55" s="83"/>
      <c r="F55" s="83"/>
      <c r="G55" s="83"/>
      <c r="H55" s="83"/>
      <c r="I55" s="83"/>
    </row>
    <row r="56" spans="1:10" ht="23.25" customHeight="1" x14ac:dyDescent="0.25">
      <c r="A56" s="8"/>
      <c r="B56" s="5" t="s">
        <v>20</v>
      </c>
      <c r="C56" s="4">
        <v>97.7</v>
      </c>
      <c r="D56" s="5" t="s">
        <v>5</v>
      </c>
      <c r="E56" s="73"/>
      <c r="F56" s="5" t="s">
        <v>6</v>
      </c>
      <c r="G56" s="5"/>
      <c r="H56" s="6">
        <f>C56*E56</f>
        <v>0</v>
      </c>
      <c r="I56" s="5" t="s">
        <v>6</v>
      </c>
      <c r="J56" s="20"/>
    </row>
    <row r="57" spans="1:10" ht="23.25" customHeight="1" x14ac:dyDescent="0.25">
      <c r="A57" s="7"/>
      <c r="B57" s="28"/>
      <c r="C57" s="95"/>
      <c r="D57" s="96"/>
      <c r="E57" s="38" t="s">
        <v>44</v>
      </c>
      <c r="F57" s="97">
        <f>SUM(H44+H46+H48+H50+H52+H54+H56)</f>
        <v>0</v>
      </c>
      <c r="G57" s="98"/>
      <c r="H57" s="99"/>
      <c r="I57" s="5" t="s">
        <v>6</v>
      </c>
    </row>
    <row r="58" spans="1:10" ht="23.25" customHeight="1" x14ac:dyDescent="0.25">
      <c r="A58" s="7"/>
      <c r="B58" s="32"/>
      <c r="C58" s="32"/>
      <c r="D58" s="40"/>
      <c r="E58" s="52"/>
      <c r="F58" s="53"/>
      <c r="G58" s="53"/>
      <c r="H58" s="53"/>
      <c r="I58" s="49"/>
    </row>
    <row r="59" spans="1:10" ht="23.25" customHeight="1" x14ac:dyDescent="0.25">
      <c r="A59" s="8" t="s">
        <v>7</v>
      </c>
      <c r="B59" s="91" t="s">
        <v>0</v>
      </c>
      <c r="C59" s="92"/>
      <c r="D59" s="92"/>
      <c r="E59" s="92"/>
      <c r="F59" s="92"/>
      <c r="G59" s="92"/>
      <c r="H59" s="92"/>
      <c r="I59" s="93"/>
    </row>
    <row r="60" spans="1:10" ht="23.25" customHeight="1" x14ac:dyDescent="0.25">
      <c r="B60" s="1" t="s">
        <v>1</v>
      </c>
      <c r="C60" s="10" t="s">
        <v>2</v>
      </c>
      <c r="D60" s="2"/>
      <c r="E60" s="1" t="s">
        <v>3</v>
      </c>
      <c r="F60" s="3"/>
      <c r="G60" s="3"/>
      <c r="H60" s="1" t="s">
        <v>4</v>
      </c>
      <c r="I60" s="3"/>
    </row>
    <row r="61" spans="1:10" ht="23.25" customHeight="1" x14ac:dyDescent="0.25">
      <c r="A61" s="39" t="s">
        <v>46</v>
      </c>
      <c r="B61" s="118" t="s">
        <v>45</v>
      </c>
      <c r="C61" s="103"/>
      <c r="D61" s="103"/>
      <c r="E61" s="103"/>
      <c r="F61" s="29"/>
      <c r="G61" s="29"/>
      <c r="H61" s="29"/>
      <c r="I61" s="11"/>
    </row>
    <row r="62" spans="1:10" ht="99" customHeight="1" x14ac:dyDescent="0.25">
      <c r="A62" s="7" t="s">
        <v>8</v>
      </c>
      <c r="B62" s="104" t="s">
        <v>93</v>
      </c>
      <c r="C62" s="104"/>
      <c r="D62" s="104"/>
      <c r="E62" s="104"/>
      <c r="F62" s="104"/>
      <c r="G62" s="104"/>
      <c r="H62" s="104"/>
      <c r="I62" s="104"/>
    </row>
    <row r="63" spans="1:10" ht="23.25" customHeight="1" x14ac:dyDescent="0.25">
      <c r="A63" s="7"/>
      <c r="B63" s="5" t="s">
        <v>17</v>
      </c>
      <c r="C63" s="4">
        <v>337</v>
      </c>
      <c r="D63" s="5" t="s">
        <v>5</v>
      </c>
      <c r="E63" s="73"/>
      <c r="F63" s="5" t="s">
        <v>6</v>
      </c>
      <c r="G63" s="5"/>
      <c r="H63" s="6">
        <f>C63*E63</f>
        <v>0</v>
      </c>
      <c r="I63" s="5" t="s">
        <v>6</v>
      </c>
    </row>
    <row r="64" spans="1:10" ht="54" customHeight="1" x14ac:dyDescent="0.25">
      <c r="A64" s="7" t="s">
        <v>9</v>
      </c>
      <c r="B64" s="83" t="s">
        <v>47</v>
      </c>
      <c r="C64" s="83"/>
      <c r="D64" s="83"/>
      <c r="E64" s="83"/>
      <c r="F64" s="83"/>
      <c r="G64" s="83"/>
      <c r="H64" s="83"/>
      <c r="I64" s="83"/>
    </row>
    <row r="65" spans="1:9" ht="23.25" customHeight="1" x14ac:dyDescent="0.25">
      <c r="A65" s="7"/>
      <c r="B65" s="5" t="s">
        <v>17</v>
      </c>
      <c r="C65" s="56">
        <v>173</v>
      </c>
      <c r="D65" s="5" t="s">
        <v>5</v>
      </c>
      <c r="E65" s="73"/>
      <c r="F65" s="5" t="s">
        <v>6</v>
      </c>
      <c r="G65" s="5"/>
      <c r="H65" s="6">
        <f>C65*E65</f>
        <v>0</v>
      </c>
      <c r="I65" s="5" t="s">
        <v>6</v>
      </c>
    </row>
    <row r="66" spans="1:9" ht="99" customHeight="1" x14ac:dyDescent="0.25">
      <c r="A66" s="7" t="s">
        <v>15</v>
      </c>
      <c r="B66" s="83" t="s">
        <v>94</v>
      </c>
      <c r="C66" s="83"/>
      <c r="D66" s="83"/>
      <c r="E66" s="83"/>
      <c r="F66" s="83"/>
      <c r="G66" s="83"/>
      <c r="H66" s="83"/>
      <c r="I66" s="83"/>
    </row>
    <row r="67" spans="1:9" ht="23.25" customHeight="1" x14ac:dyDescent="0.25">
      <c r="A67" s="7"/>
      <c r="B67" s="5" t="s">
        <v>20</v>
      </c>
      <c r="C67" s="56">
        <v>932</v>
      </c>
      <c r="D67" s="5" t="s">
        <v>5</v>
      </c>
      <c r="E67" s="73"/>
      <c r="F67" s="5" t="s">
        <v>6</v>
      </c>
      <c r="G67" s="5"/>
      <c r="H67" s="6">
        <f>C67*E67</f>
        <v>0</v>
      </c>
      <c r="I67" s="5" t="s">
        <v>6</v>
      </c>
    </row>
    <row r="68" spans="1:9" ht="68.25" customHeight="1" x14ac:dyDescent="0.25">
      <c r="A68" s="7" t="s">
        <v>16</v>
      </c>
      <c r="B68" s="83" t="s">
        <v>96</v>
      </c>
      <c r="C68" s="83"/>
      <c r="D68" s="83"/>
      <c r="E68" s="83"/>
      <c r="F68" s="83"/>
      <c r="G68" s="83"/>
      <c r="H68" s="83"/>
      <c r="I68" s="83"/>
    </row>
    <row r="69" spans="1:9" ht="23.25" customHeight="1" x14ac:dyDescent="0.25">
      <c r="A69" s="7"/>
      <c r="B69" s="5" t="s">
        <v>17</v>
      </c>
      <c r="C69" s="56">
        <v>378.5</v>
      </c>
      <c r="D69" s="5" t="s">
        <v>5</v>
      </c>
      <c r="E69" s="73"/>
      <c r="F69" s="5" t="s">
        <v>6</v>
      </c>
      <c r="G69" s="5"/>
      <c r="H69" s="6">
        <f>C69*E69</f>
        <v>0</v>
      </c>
      <c r="I69" s="5" t="s">
        <v>6</v>
      </c>
    </row>
    <row r="70" spans="1:9" ht="80.25" customHeight="1" x14ac:dyDescent="0.25">
      <c r="A70" s="7" t="s">
        <v>27</v>
      </c>
      <c r="B70" s="83" t="s">
        <v>95</v>
      </c>
      <c r="C70" s="83"/>
      <c r="D70" s="83"/>
      <c r="E70" s="83"/>
      <c r="F70" s="83"/>
      <c r="G70" s="83"/>
      <c r="H70" s="83"/>
      <c r="I70" s="83"/>
    </row>
    <row r="71" spans="1:9" ht="23.25" customHeight="1" x14ac:dyDescent="0.25">
      <c r="A71" s="7"/>
      <c r="B71" s="34" t="s">
        <v>20</v>
      </c>
      <c r="C71" s="57">
        <v>48</v>
      </c>
      <c r="D71" s="34" t="s">
        <v>5</v>
      </c>
      <c r="E71" s="74"/>
      <c r="F71" s="34" t="s">
        <v>6</v>
      </c>
      <c r="G71" s="34"/>
      <c r="H71" s="6">
        <f>C71*E71</f>
        <v>0</v>
      </c>
      <c r="I71" s="34" t="s">
        <v>6</v>
      </c>
    </row>
    <row r="72" spans="1:9" ht="67.5" customHeight="1" x14ac:dyDescent="0.25">
      <c r="A72" s="7" t="s">
        <v>29</v>
      </c>
      <c r="B72" s="83" t="s">
        <v>97</v>
      </c>
      <c r="C72" s="83"/>
      <c r="D72" s="83"/>
      <c r="E72" s="83"/>
      <c r="F72" s="83"/>
      <c r="G72" s="83"/>
      <c r="H72" s="83"/>
      <c r="I72" s="83"/>
    </row>
    <row r="73" spans="1:9" ht="23.25" customHeight="1" x14ac:dyDescent="0.25">
      <c r="A73" s="7"/>
      <c r="B73" s="5" t="s">
        <v>14</v>
      </c>
      <c r="C73" s="4">
        <v>0.18</v>
      </c>
      <c r="D73" s="5" t="s">
        <v>5</v>
      </c>
      <c r="E73" s="73"/>
      <c r="F73" s="5" t="s">
        <v>6</v>
      </c>
      <c r="G73" s="5"/>
      <c r="H73" s="6">
        <f>C73*E73</f>
        <v>0</v>
      </c>
      <c r="I73" s="5" t="s">
        <v>6</v>
      </c>
    </row>
    <row r="74" spans="1:9" ht="67.5" customHeight="1" x14ac:dyDescent="0.25">
      <c r="A74" s="7"/>
      <c r="B74" s="119"/>
      <c r="C74" s="119"/>
      <c r="D74" s="119"/>
      <c r="E74" s="119"/>
      <c r="F74" s="119"/>
      <c r="G74" s="119"/>
      <c r="H74" s="119"/>
      <c r="I74" s="119"/>
    </row>
    <row r="75" spans="1:9" ht="23.25" customHeight="1" x14ac:dyDescent="0.25">
      <c r="A75" s="8" t="s">
        <v>7</v>
      </c>
      <c r="B75" s="91" t="s">
        <v>0</v>
      </c>
      <c r="C75" s="92"/>
      <c r="D75" s="92"/>
      <c r="E75" s="92"/>
      <c r="F75" s="92"/>
      <c r="G75" s="92"/>
      <c r="H75" s="92"/>
      <c r="I75" s="93"/>
    </row>
    <row r="76" spans="1:9" ht="23.25" customHeight="1" x14ac:dyDescent="0.25">
      <c r="B76" s="1" t="s">
        <v>1</v>
      </c>
      <c r="C76" s="10" t="s">
        <v>2</v>
      </c>
      <c r="D76" s="2"/>
      <c r="E76" s="1" t="s">
        <v>3</v>
      </c>
      <c r="F76" s="3"/>
      <c r="G76" s="3"/>
      <c r="H76" s="1" t="s">
        <v>4</v>
      </c>
      <c r="I76" s="3"/>
    </row>
    <row r="77" spans="1:9" ht="51" customHeight="1" x14ac:dyDescent="0.25">
      <c r="A77" s="7" t="s">
        <v>31</v>
      </c>
      <c r="B77" s="83" t="s">
        <v>48</v>
      </c>
      <c r="C77" s="83"/>
      <c r="D77" s="83"/>
      <c r="E77" s="83"/>
      <c r="F77" s="83"/>
      <c r="G77" s="83"/>
      <c r="H77" s="83"/>
      <c r="I77" s="83"/>
    </row>
    <row r="78" spans="1:9" ht="23.25" customHeight="1" x14ac:dyDescent="0.25">
      <c r="A78" s="7"/>
      <c r="B78" s="5" t="s">
        <v>14</v>
      </c>
      <c r="C78" s="4">
        <v>1.8</v>
      </c>
      <c r="D78" s="5" t="s">
        <v>5</v>
      </c>
      <c r="E78" s="73"/>
      <c r="F78" s="5" t="s">
        <v>6</v>
      </c>
      <c r="G78" s="5"/>
      <c r="H78" s="6">
        <f>C78*E78</f>
        <v>0</v>
      </c>
      <c r="I78" s="5" t="s">
        <v>6</v>
      </c>
    </row>
    <row r="79" spans="1:9" ht="82.5" customHeight="1" x14ac:dyDescent="0.25">
      <c r="A79" s="7" t="s">
        <v>41</v>
      </c>
      <c r="B79" s="83" t="s">
        <v>98</v>
      </c>
      <c r="C79" s="83"/>
      <c r="D79" s="83"/>
      <c r="E79" s="83"/>
      <c r="F79" s="83"/>
      <c r="G79" s="83"/>
      <c r="H79" s="83"/>
      <c r="I79" s="83"/>
    </row>
    <row r="80" spans="1:9" ht="23.25" customHeight="1" x14ac:dyDescent="0.25">
      <c r="A80" s="7"/>
      <c r="B80" s="5" t="s">
        <v>20</v>
      </c>
      <c r="C80" s="56">
        <v>34.9</v>
      </c>
      <c r="D80" s="5" t="s">
        <v>5</v>
      </c>
      <c r="E80" s="73"/>
      <c r="F80" s="5" t="s">
        <v>6</v>
      </c>
      <c r="G80" s="5"/>
      <c r="H80" s="6">
        <f>C80*E80</f>
        <v>0</v>
      </c>
      <c r="I80" s="5" t="s">
        <v>6</v>
      </c>
    </row>
    <row r="81" spans="1:9" ht="81" customHeight="1" x14ac:dyDescent="0.25">
      <c r="A81" s="7" t="s">
        <v>49</v>
      </c>
      <c r="B81" s="83" t="s">
        <v>99</v>
      </c>
      <c r="C81" s="83"/>
      <c r="D81" s="83"/>
      <c r="E81" s="83"/>
      <c r="F81" s="83"/>
      <c r="G81" s="83"/>
      <c r="H81" s="83"/>
      <c r="I81" s="83"/>
    </row>
    <row r="82" spans="1:9" ht="22.5" customHeight="1" x14ac:dyDescent="0.25">
      <c r="A82" s="7"/>
      <c r="B82" s="5" t="s">
        <v>18</v>
      </c>
      <c r="C82" s="4">
        <v>2</v>
      </c>
      <c r="D82" s="5" t="s">
        <v>5</v>
      </c>
      <c r="E82" s="73"/>
      <c r="F82" s="5" t="s">
        <v>6</v>
      </c>
      <c r="G82" s="5"/>
      <c r="H82" s="6">
        <f>C82*E82</f>
        <v>0</v>
      </c>
      <c r="I82" s="5" t="s">
        <v>6</v>
      </c>
    </row>
    <row r="83" spans="1:9" ht="23.25" customHeight="1" x14ac:dyDescent="0.25">
      <c r="A83" s="7"/>
      <c r="B83" s="29"/>
      <c r="C83" s="121"/>
      <c r="D83" s="122"/>
      <c r="E83" s="38" t="s">
        <v>50</v>
      </c>
      <c r="F83" s="97">
        <f>SUM(H63+H65+H67+H69+H71+H73+H78+H80+H82)</f>
        <v>0</v>
      </c>
      <c r="G83" s="98"/>
      <c r="H83" s="99"/>
      <c r="I83" s="5" t="s">
        <v>6</v>
      </c>
    </row>
    <row r="84" spans="1:9" ht="23.25" customHeight="1" x14ac:dyDescent="0.25">
      <c r="A84" s="7"/>
      <c r="B84" s="120"/>
      <c r="C84" s="120"/>
      <c r="D84" s="120"/>
      <c r="E84" s="119"/>
      <c r="F84" s="119"/>
      <c r="G84" s="119"/>
      <c r="H84" s="119"/>
      <c r="I84" s="119"/>
    </row>
    <row r="85" spans="1:9" ht="23.25" customHeight="1" x14ac:dyDescent="0.25">
      <c r="A85" s="39" t="s">
        <v>51</v>
      </c>
      <c r="B85" s="118" t="s">
        <v>52</v>
      </c>
      <c r="C85" s="103"/>
      <c r="D85" s="103"/>
      <c r="E85" s="103"/>
      <c r="F85" s="29"/>
      <c r="G85" s="29"/>
      <c r="H85" s="29"/>
      <c r="I85" s="11"/>
    </row>
    <row r="86" spans="1:9" ht="48" customHeight="1" x14ac:dyDescent="0.25">
      <c r="A86" s="7" t="s">
        <v>8</v>
      </c>
      <c r="B86" s="112" t="s">
        <v>100</v>
      </c>
      <c r="C86" s="112"/>
      <c r="D86" s="112"/>
      <c r="E86" s="112"/>
      <c r="F86" s="112"/>
      <c r="G86" s="112"/>
      <c r="H86" s="112"/>
      <c r="I86" s="112"/>
    </row>
    <row r="87" spans="1:9" ht="23.25" customHeight="1" x14ac:dyDescent="0.25">
      <c r="A87" s="7" t="s">
        <v>53</v>
      </c>
      <c r="B87" s="104" t="s">
        <v>54</v>
      </c>
      <c r="C87" s="104"/>
      <c r="D87" s="104"/>
      <c r="E87" s="104"/>
      <c r="F87" s="104"/>
      <c r="G87" s="104"/>
      <c r="H87" s="104"/>
      <c r="I87" s="104"/>
    </row>
    <row r="88" spans="1:9" ht="23.25" customHeight="1" x14ac:dyDescent="0.25">
      <c r="A88" s="7"/>
      <c r="B88" s="5" t="s">
        <v>18</v>
      </c>
      <c r="C88" s="4">
        <v>1</v>
      </c>
      <c r="D88" s="5" t="s">
        <v>5</v>
      </c>
      <c r="E88" s="73"/>
      <c r="F88" s="5" t="s">
        <v>6</v>
      </c>
      <c r="G88" s="5"/>
      <c r="H88" s="6">
        <f>C88*E88</f>
        <v>0</v>
      </c>
      <c r="I88" s="5" t="s">
        <v>6</v>
      </c>
    </row>
    <row r="89" spans="1:9" ht="23.25" customHeight="1" x14ac:dyDescent="0.25">
      <c r="A89" s="7" t="s">
        <v>55</v>
      </c>
      <c r="B89" s="83" t="s">
        <v>56</v>
      </c>
      <c r="C89" s="83"/>
      <c r="D89" s="83"/>
      <c r="E89" s="83"/>
      <c r="F89" s="83"/>
      <c r="G89" s="83"/>
      <c r="H89" s="83"/>
      <c r="I89" s="83"/>
    </row>
    <row r="90" spans="1:9" ht="23.25" customHeight="1" x14ac:dyDescent="0.25">
      <c r="A90" s="7"/>
      <c r="B90" s="5" t="s">
        <v>18</v>
      </c>
      <c r="C90" s="4">
        <v>1</v>
      </c>
      <c r="D90" s="5" t="s">
        <v>5</v>
      </c>
      <c r="E90" s="73"/>
      <c r="F90" s="5" t="s">
        <v>6</v>
      </c>
      <c r="G90" s="5"/>
      <c r="H90" s="6">
        <f>C90*E90</f>
        <v>0</v>
      </c>
      <c r="I90" s="5" t="s">
        <v>6</v>
      </c>
    </row>
    <row r="91" spans="1:9" ht="23.25" customHeight="1" x14ac:dyDescent="0.25">
      <c r="A91" s="7" t="s">
        <v>57</v>
      </c>
      <c r="B91" s="83" t="s">
        <v>58</v>
      </c>
      <c r="C91" s="83"/>
      <c r="D91" s="83"/>
      <c r="E91" s="83"/>
      <c r="F91" s="83"/>
      <c r="G91" s="83"/>
      <c r="H91" s="83"/>
      <c r="I91" s="83"/>
    </row>
    <row r="92" spans="1:9" ht="23.25" customHeight="1" x14ac:dyDescent="0.25">
      <c r="A92" s="7"/>
      <c r="B92" s="5" t="s">
        <v>18</v>
      </c>
      <c r="C92" s="4">
        <v>2</v>
      </c>
      <c r="D92" s="5" t="s">
        <v>5</v>
      </c>
      <c r="E92" s="73"/>
      <c r="F92" s="5" t="s">
        <v>6</v>
      </c>
      <c r="G92" s="5"/>
      <c r="H92" s="6">
        <f>C92*E92</f>
        <v>0</v>
      </c>
      <c r="I92" s="5" t="s">
        <v>6</v>
      </c>
    </row>
    <row r="93" spans="1:9" ht="48" customHeight="1" x14ac:dyDescent="0.25">
      <c r="A93" s="7" t="s">
        <v>9</v>
      </c>
      <c r="B93" s="112" t="s">
        <v>59</v>
      </c>
      <c r="C93" s="112"/>
      <c r="D93" s="112"/>
      <c r="E93" s="112"/>
      <c r="F93" s="112"/>
      <c r="G93" s="112"/>
      <c r="H93" s="112"/>
      <c r="I93" s="112"/>
    </row>
    <row r="94" spans="1:9" ht="23.25" customHeight="1" x14ac:dyDescent="0.25">
      <c r="A94" s="7" t="s">
        <v>61</v>
      </c>
      <c r="B94" s="104" t="s">
        <v>60</v>
      </c>
      <c r="C94" s="104"/>
      <c r="D94" s="104"/>
      <c r="E94" s="104"/>
      <c r="F94" s="104"/>
      <c r="G94" s="104"/>
      <c r="H94" s="104"/>
      <c r="I94" s="104"/>
    </row>
    <row r="95" spans="1:9" ht="23.25" customHeight="1" x14ac:dyDescent="0.25">
      <c r="A95" s="7"/>
      <c r="B95" s="5" t="s">
        <v>18</v>
      </c>
      <c r="C95" s="4">
        <v>2.0009999999999999</v>
      </c>
      <c r="D95" s="5" t="s">
        <v>5</v>
      </c>
      <c r="E95" s="73"/>
      <c r="F95" s="5" t="s">
        <v>6</v>
      </c>
      <c r="G95" s="5"/>
      <c r="H95" s="6">
        <f>C95*E95</f>
        <v>0</v>
      </c>
      <c r="I95" s="5" t="s">
        <v>6</v>
      </c>
    </row>
    <row r="96" spans="1:9" ht="23.25" customHeight="1" x14ac:dyDescent="0.25">
      <c r="A96" s="7" t="s">
        <v>62</v>
      </c>
      <c r="B96" s="83" t="s">
        <v>101</v>
      </c>
      <c r="C96" s="83"/>
      <c r="D96" s="83"/>
      <c r="E96" s="83"/>
      <c r="F96" s="83"/>
      <c r="G96" s="83"/>
      <c r="H96" s="83"/>
      <c r="I96" s="83"/>
    </row>
    <row r="97" spans="1:9" ht="23.25" customHeight="1" x14ac:dyDescent="0.25">
      <c r="A97" s="7"/>
      <c r="B97" s="5" t="s">
        <v>18</v>
      </c>
      <c r="C97" s="4">
        <v>3</v>
      </c>
      <c r="D97" s="5" t="s">
        <v>5</v>
      </c>
      <c r="E97" s="73"/>
      <c r="F97" s="5" t="s">
        <v>6</v>
      </c>
      <c r="G97" s="5"/>
      <c r="H97" s="6">
        <f>C97*E97</f>
        <v>0</v>
      </c>
      <c r="I97" s="5" t="s">
        <v>6</v>
      </c>
    </row>
    <row r="98" spans="1:9" ht="23.25" customHeight="1" x14ac:dyDescent="0.25">
      <c r="A98" s="8" t="s">
        <v>7</v>
      </c>
      <c r="B98" s="91" t="s">
        <v>0</v>
      </c>
      <c r="C98" s="92"/>
      <c r="D98" s="92"/>
      <c r="E98" s="92"/>
      <c r="F98" s="92"/>
      <c r="G98" s="92"/>
      <c r="H98" s="92"/>
      <c r="I98" s="93"/>
    </row>
    <row r="99" spans="1:9" ht="23.25" customHeight="1" x14ac:dyDescent="0.25">
      <c r="B99" s="1" t="s">
        <v>1</v>
      </c>
      <c r="C99" s="10" t="s">
        <v>2</v>
      </c>
      <c r="D99" s="2"/>
      <c r="E99" s="1" t="s">
        <v>3</v>
      </c>
      <c r="F99" s="3"/>
      <c r="G99" s="3"/>
      <c r="H99" s="1" t="s">
        <v>4</v>
      </c>
      <c r="I99" s="3"/>
    </row>
    <row r="100" spans="1:9" ht="48" customHeight="1" x14ac:dyDescent="0.25">
      <c r="A100" s="7" t="s">
        <v>15</v>
      </c>
      <c r="B100" s="112" t="s">
        <v>63</v>
      </c>
      <c r="C100" s="112"/>
      <c r="D100" s="112"/>
      <c r="E100" s="112"/>
      <c r="F100" s="112"/>
      <c r="G100" s="112"/>
      <c r="H100" s="112"/>
      <c r="I100" s="112"/>
    </row>
    <row r="101" spans="1:9" ht="23.25" customHeight="1" x14ac:dyDescent="0.25">
      <c r="A101" s="7" t="s">
        <v>64</v>
      </c>
      <c r="B101" s="104" t="s">
        <v>66</v>
      </c>
      <c r="C101" s="104"/>
      <c r="D101" s="104"/>
      <c r="E101" s="104"/>
      <c r="F101" s="104"/>
      <c r="G101" s="104"/>
      <c r="H101" s="104"/>
      <c r="I101" s="104"/>
    </row>
    <row r="102" spans="1:9" ht="23.25" customHeight="1" x14ac:dyDescent="0.25">
      <c r="A102" s="7"/>
      <c r="B102" s="5" t="s">
        <v>18</v>
      </c>
      <c r="C102" s="4">
        <v>1</v>
      </c>
      <c r="D102" s="5" t="s">
        <v>5</v>
      </c>
      <c r="E102" s="73"/>
      <c r="F102" s="5" t="s">
        <v>6</v>
      </c>
      <c r="G102" s="5"/>
      <c r="H102" s="6">
        <f>C102*E102</f>
        <v>0</v>
      </c>
      <c r="I102" s="5" t="s">
        <v>6</v>
      </c>
    </row>
    <row r="103" spans="1:9" ht="23.25" customHeight="1" x14ac:dyDescent="0.25">
      <c r="A103" s="7" t="s">
        <v>65</v>
      </c>
      <c r="B103" s="83" t="s">
        <v>67</v>
      </c>
      <c r="C103" s="83"/>
      <c r="D103" s="83"/>
      <c r="E103" s="83"/>
      <c r="F103" s="83"/>
      <c r="G103" s="83"/>
      <c r="H103" s="83"/>
      <c r="I103" s="83"/>
    </row>
    <row r="104" spans="1:9" ht="23.25" customHeight="1" x14ac:dyDescent="0.25">
      <c r="A104" s="7"/>
      <c r="B104" s="5" t="s">
        <v>18</v>
      </c>
      <c r="C104" s="4">
        <v>2</v>
      </c>
      <c r="D104" s="5" t="s">
        <v>5</v>
      </c>
      <c r="E104" s="73"/>
      <c r="F104" s="5" t="s">
        <v>6</v>
      </c>
      <c r="G104" s="5"/>
      <c r="H104" s="6">
        <f>C104*E104</f>
        <v>0</v>
      </c>
      <c r="I104" s="5" t="s">
        <v>6</v>
      </c>
    </row>
    <row r="105" spans="1:9" ht="49.5" customHeight="1" x14ac:dyDescent="0.25">
      <c r="A105" s="7" t="s">
        <v>16</v>
      </c>
      <c r="B105" s="112" t="s">
        <v>68</v>
      </c>
      <c r="C105" s="112"/>
      <c r="D105" s="112"/>
      <c r="E105" s="112"/>
      <c r="F105" s="112"/>
      <c r="G105" s="112"/>
      <c r="H105" s="112"/>
      <c r="I105" s="112"/>
    </row>
    <row r="106" spans="1:9" ht="23.25" customHeight="1" x14ac:dyDescent="0.25">
      <c r="A106" s="7" t="s">
        <v>70</v>
      </c>
      <c r="B106" s="104" t="s">
        <v>69</v>
      </c>
      <c r="C106" s="104"/>
      <c r="D106" s="104"/>
      <c r="E106" s="104"/>
      <c r="F106" s="104"/>
      <c r="G106" s="104"/>
      <c r="H106" s="104"/>
      <c r="I106" s="104"/>
    </row>
    <row r="107" spans="1:9" ht="23.25" customHeight="1" x14ac:dyDescent="0.25">
      <c r="A107" s="7"/>
      <c r="B107" s="5" t="s">
        <v>18</v>
      </c>
      <c r="C107" s="4">
        <v>3</v>
      </c>
      <c r="D107" s="5" t="s">
        <v>5</v>
      </c>
      <c r="E107" s="73"/>
      <c r="F107" s="5" t="s">
        <v>6</v>
      </c>
      <c r="G107" s="5"/>
      <c r="H107" s="6">
        <f>C107*E107</f>
        <v>0</v>
      </c>
      <c r="I107" s="5" t="s">
        <v>6</v>
      </c>
    </row>
    <row r="108" spans="1:9" ht="23.25" customHeight="1" x14ac:dyDescent="0.25">
      <c r="A108" s="7" t="s">
        <v>71</v>
      </c>
      <c r="B108" s="83" t="s">
        <v>72</v>
      </c>
      <c r="C108" s="83"/>
      <c r="D108" s="83"/>
      <c r="E108" s="83"/>
      <c r="F108" s="83"/>
      <c r="G108" s="83"/>
      <c r="H108" s="83"/>
      <c r="I108" s="83"/>
    </row>
    <row r="109" spans="1:9" ht="23.25" customHeight="1" x14ac:dyDescent="0.25">
      <c r="A109" s="7"/>
      <c r="B109" s="5" t="s">
        <v>18</v>
      </c>
      <c r="C109" s="4">
        <v>6</v>
      </c>
      <c r="D109" s="5" t="s">
        <v>5</v>
      </c>
      <c r="E109" s="73"/>
      <c r="F109" s="5" t="s">
        <v>6</v>
      </c>
      <c r="G109" s="5"/>
      <c r="H109" s="6">
        <f>C109*E109</f>
        <v>0</v>
      </c>
      <c r="I109" s="5" t="s">
        <v>6</v>
      </c>
    </row>
    <row r="110" spans="1:9" ht="82.5" customHeight="1" x14ac:dyDescent="0.25">
      <c r="A110" s="7" t="s">
        <v>27</v>
      </c>
      <c r="B110" s="112" t="s">
        <v>102</v>
      </c>
      <c r="C110" s="112"/>
      <c r="D110" s="112"/>
      <c r="E110" s="112"/>
      <c r="F110" s="112"/>
      <c r="G110" s="112"/>
      <c r="H110" s="112"/>
      <c r="I110" s="112"/>
    </row>
    <row r="111" spans="1:9" ht="23.25" customHeight="1" x14ac:dyDescent="0.25">
      <c r="A111" s="7"/>
      <c r="B111" s="5" t="s">
        <v>18</v>
      </c>
      <c r="C111" s="4">
        <v>9</v>
      </c>
      <c r="D111" s="5" t="s">
        <v>5</v>
      </c>
      <c r="E111" s="73"/>
      <c r="F111" s="5" t="s">
        <v>6</v>
      </c>
      <c r="G111" s="5"/>
      <c r="H111" s="6">
        <f>C111*E111</f>
        <v>0</v>
      </c>
      <c r="I111" s="5" t="s">
        <v>6</v>
      </c>
    </row>
    <row r="112" spans="1:9" ht="64.5" customHeight="1" x14ac:dyDescent="0.25">
      <c r="A112" s="7" t="s">
        <v>29</v>
      </c>
      <c r="B112" s="112" t="s">
        <v>103</v>
      </c>
      <c r="C112" s="112"/>
      <c r="D112" s="112"/>
      <c r="E112" s="112"/>
      <c r="F112" s="112"/>
      <c r="G112" s="112"/>
      <c r="H112" s="112"/>
      <c r="I112" s="112"/>
    </row>
    <row r="113" spans="1:9" ht="23.25" customHeight="1" x14ac:dyDescent="0.25">
      <c r="A113" s="7" t="s">
        <v>73</v>
      </c>
      <c r="B113" s="104" t="s">
        <v>74</v>
      </c>
      <c r="C113" s="104"/>
      <c r="D113" s="104"/>
      <c r="E113" s="104"/>
      <c r="F113" s="104"/>
      <c r="G113" s="104"/>
      <c r="H113" s="104"/>
      <c r="I113" s="104"/>
    </row>
    <row r="114" spans="1:9" ht="23.25" customHeight="1" x14ac:dyDescent="0.25">
      <c r="A114" s="7"/>
      <c r="B114" s="75" t="s">
        <v>20</v>
      </c>
      <c r="C114" s="76">
        <v>18</v>
      </c>
      <c r="D114" s="75" t="s">
        <v>5</v>
      </c>
      <c r="E114" s="73"/>
      <c r="F114" s="75" t="s">
        <v>6</v>
      </c>
      <c r="G114" s="75"/>
      <c r="H114" s="77">
        <f>C114*E114</f>
        <v>0</v>
      </c>
      <c r="I114" s="75" t="s">
        <v>6</v>
      </c>
    </row>
    <row r="115" spans="1:9" ht="23.25" customHeight="1" x14ac:dyDescent="0.25">
      <c r="A115" s="7" t="s">
        <v>75</v>
      </c>
      <c r="B115" s="90" t="s">
        <v>76</v>
      </c>
      <c r="C115" s="90"/>
      <c r="D115" s="90"/>
      <c r="E115" s="90"/>
      <c r="F115" s="90"/>
      <c r="G115" s="90"/>
      <c r="H115" s="90"/>
      <c r="I115" s="90"/>
    </row>
    <row r="116" spans="1:9" ht="23.25" customHeight="1" x14ac:dyDescent="0.25">
      <c r="A116" s="7"/>
      <c r="B116" s="75" t="s">
        <v>18</v>
      </c>
      <c r="C116" s="76">
        <v>2</v>
      </c>
      <c r="D116" s="75" t="s">
        <v>5</v>
      </c>
      <c r="E116" s="73"/>
      <c r="F116" s="75" t="s">
        <v>6</v>
      </c>
      <c r="G116" s="75"/>
      <c r="H116" s="77">
        <f>C116*E116</f>
        <v>0</v>
      </c>
      <c r="I116" s="75" t="s">
        <v>6</v>
      </c>
    </row>
    <row r="117" spans="1:9" ht="23.25" customHeight="1" x14ac:dyDescent="0.25">
      <c r="A117" s="7" t="s">
        <v>90</v>
      </c>
      <c r="B117" s="90" t="s">
        <v>91</v>
      </c>
      <c r="C117" s="90"/>
      <c r="D117" s="90"/>
      <c r="E117" s="90"/>
      <c r="F117" s="90"/>
      <c r="G117" s="90"/>
      <c r="H117" s="90"/>
      <c r="I117" s="90"/>
    </row>
    <row r="118" spans="1:9" ht="23.25" customHeight="1" x14ac:dyDescent="0.25">
      <c r="A118" s="7"/>
      <c r="B118" s="75" t="s">
        <v>17</v>
      </c>
      <c r="C118" s="76">
        <v>378.5</v>
      </c>
      <c r="D118" s="75" t="s">
        <v>5</v>
      </c>
      <c r="E118" s="73"/>
      <c r="F118" s="75" t="s">
        <v>6</v>
      </c>
      <c r="G118" s="75"/>
      <c r="H118" s="77">
        <f>C118*E118</f>
        <v>0</v>
      </c>
      <c r="I118" s="75" t="s">
        <v>6</v>
      </c>
    </row>
    <row r="119" spans="1:9" ht="51" customHeight="1" x14ac:dyDescent="0.25">
      <c r="A119" s="7" t="s">
        <v>31</v>
      </c>
      <c r="B119" s="90" t="s">
        <v>92</v>
      </c>
      <c r="C119" s="90"/>
      <c r="D119" s="90"/>
      <c r="E119" s="90"/>
      <c r="F119" s="90"/>
      <c r="G119" s="90"/>
      <c r="H119" s="90"/>
      <c r="I119" s="90"/>
    </row>
    <row r="120" spans="1:9" ht="23.25" customHeight="1" x14ac:dyDescent="0.25">
      <c r="A120" s="7"/>
      <c r="B120" s="75" t="s">
        <v>17</v>
      </c>
      <c r="C120" s="76">
        <v>43</v>
      </c>
      <c r="D120" s="75" t="s">
        <v>5</v>
      </c>
      <c r="E120" s="73"/>
      <c r="F120" s="75" t="s">
        <v>6</v>
      </c>
      <c r="G120" s="75"/>
      <c r="H120" s="77">
        <f>C120*E120</f>
        <v>0</v>
      </c>
      <c r="I120" s="78" t="s">
        <v>6</v>
      </c>
    </row>
    <row r="121" spans="1:9" ht="23.25" customHeight="1" x14ac:dyDescent="0.25">
      <c r="A121" s="7"/>
      <c r="B121" s="79"/>
      <c r="C121" s="123"/>
      <c r="D121" s="124"/>
      <c r="E121" s="80" t="s">
        <v>77</v>
      </c>
      <c r="F121" s="125">
        <f>SUM(H88+H90+H92+H95+H97+H102+H104+H107+H109+H111+H114+H116+H118+H120)</f>
        <v>0</v>
      </c>
      <c r="G121" s="126"/>
      <c r="H121" s="127"/>
      <c r="I121" s="75" t="s">
        <v>6</v>
      </c>
    </row>
    <row r="122" spans="1:9" ht="23.25" customHeight="1" x14ac:dyDescent="0.25">
      <c r="A122" s="7"/>
      <c r="B122" s="41"/>
      <c r="C122" s="35"/>
      <c r="D122" s="41"/>
      <c r="E122" s="35"/>
      <c r="F122" s="41"/>
      <c r="G122" s="41"/>
      <c r="H122" s="36"/>
      <c r="I122" s="41"/>
    </row>
    <row r="123" spans="1:9" ht="23.25" customHeight="1" x14ac:dyDescent="0.25">
      <c r="A123" s="7"/>
      <c r="B123" s="41"/>
      <c r="C123" s="35"/>
      <c r="D123" s="41"/>
      <c r="E123" s="35"/>
      <c r="F123" s="41"/>
      <c r="G123" s="41"/>
      <c r="H123" s="36"/>
      <c r="I123" s="41"/>
    </row>
    <row r="124" spans="1:9" ht="23.25" customHeight="1" x14ac:dyDescent="0.25">
      <c r="A124" s="7"/>
      <c r="B124" s="31"/>
      <c r="C124" s="31"/>
      <c r="D124" s="31"/>
      <c r="E124" s="31"/>
      <c r="F124" s="31"/>
      <c r="G124" s="31"/>
      <c r="H124" s="31"/>
      <c r="I124" s="31"/>
    </row>
    <row r="125" spans="1:9" ht="23.25" customHeight="1" x14ac:dyDescent="0.25">
      <c r="A125" s="7"/>
      <c r="B125" s="24"/>
      <c r="C125" s="24"/>
      <c r="D125" s="24"/>
      <c r="E125" s="24"/>
      <c r="F125" s="24"/>
      <c r="G125" s="24"/>
      <c r="H125" s="24"/>
      <c r="I125" s="24"/>
    </row>
    <row r="126" spans="1:9" ht="23.25" customHeight="1" x14ac:dyDescent="0.25">
      <c r="A126" s="7"/>
      <c r="B126" s="24"/>
      <c r="C126" s="24"/>
      <c r="D126" s="24"/>
      <c r="E126" s="24"/>
      <c r="F126" s="24"/>
      <c r="G126" s="24"/>
      <c r="H126" s="24"/>
      <c r="I126" s="24"/>
    </row>
    <row r="127" spans="1:9" ht="23.25" customHeight="1" x14ac:dyDescent="0.25">
      <c r="A127" s="7"/>
      <c r="B127" s="131" t="s">
        <v>78</v>
      </c>
      <c r="C127" s="131"/>
      <c r="D127" s="131"/>
      <c r="E127" s="131"/>
      <c r="F127" s="131"/>
      <c r="G127" s="131"/>
      <c r="H127" s="131"/>
      <c r="I127" s="131"/>
    </row>
    <row r="128" spans="1:9" ht="23.25" customHeight="1" x14ac:dyDescent="0.25">
      <c r="A128" s="7"/>
      <c r="B128" s="24"/>
      <c r="C128" s="24"/>
      <c r="D128" s="24"/>
      <c r="E128" s="24"/>
      <c r="F128" s="24"/>
      <c r="G128" s="24"/>
      <c r="H128" s="24"/>
      <c r="I128" s="24"/>
    </row>
    <row r="129" spans="1:9" ht="23.25" customHeight="1" x14ac:dyDescent="0.25">
      <c r="A129" s="7"/>
      <c r="B129" s="46" t="s">
        <v>80</v>
      </c>
      <c r="C129" s="132" t="s">
        <v>79</v>
      </c>
      <c r="D129" s="132"/>
      <c r="E129" s="132"/>
      <c r="F129" s="45"/>
      <c r="G129" s="23"/>
      <c r="H129" s="58">
        <f>H15</f>
        <v>0</v>
      </c>
      <c r="I129" s="50" t="s">
        <v>6</v>
      </c>
    </row>
    <row r="130" spans="1:9" ht="23.25" customHeight="1" x14ac:dyDescent="0.25">
      <c r="A130" s="7"/>
      <c r="B130" s="47" t="s">
        <v>81</v>
      </c>
      <c r="C130" s="133" t="s">
        <v>82</v>
      </c>
      <c r="D130" s="133"/>
      <c r="E130" s="133"/>
      <c r="F130" s="44"/>
      <c r="G130" s="43"/>
      <c r="H130" s="59">
        <f>F39</f>
        <v>0</v>
      </c>
      <c r="I130" s="51" t="s">
        <v>6</v>
      </c>
    </row>
    <row r="131" spans="1:9" ht="23.25" customHeight="1" x14ac:dyDescent="0.25">
      <c r="A131" s="7"/>
      <c r="B131" s="47" t="s">
        <v>83</v>
      </c>
      <c r="C131" s="133" t="s">
        <v>84</v>
      </c>
      <c r="D131" s="133"/>
      <c r="E131" s="133"/>
      <c r="F131" s="48"/>
      <c r="G131" s="23"/>
      <c r="H131" s="58">
        <f>F57</f>
        <v>0</v>
      </c>
      <c r="I131" s="50" t="s">
        <v>6</v>
      </c>
    </row>
    <row r="132" spans="1:9" ht="23.25" customHeight="1" x14ac:dyDescent="0.25">
      <c r="A132" s="7"/>
      <c r="B132" s="47" t="s">
        <v>85</v>
      </c>
      <c r="C132" s="133" t="s">
        <v>87</v>
      </c>
      <c r="D132" s="133"/>
      <c r="E132" s="133"/>
      <c r="F132" s="44"/>
      <c r="G132" s="22"/>
      <c r="H132" s="59">
        <f>F83</f>
        <v>0</v>
      </c>
      <c r="I132" s="50" t="s">
        <v>6</v>
      </c>
    </row>
    <row r="133" spans="1:9" ht="23.25" customHeight="1" thickBot="1" x14ac:dyDescent="0.3">
      <c r="A133" s="7"/>
      <c r="B133" s="60" t="s">
        <v>86</v>
      </c>
      <c r="C133" s="102" t="s">
        <v>52</v>
      </c>
      <c r="D133" s="128"/>
      <c r="E133" s="128"/>
      <c r="F133" s="42"/>
      <c r="G133" s="54"/>
      <c r="H133" s="61">
        <f>F121</f>
        <v>0</v>
      </c>
      <c r="I133" s="51" t="s">
        <v>6</v>
      </c>
    </row>
    <row r="134" spans="1:9" ht="23.25" customHeight="1" thickTop="1" x14ac:dyDescent="0.25">
      <c r="A134" s="7"/>
      <c r="B134" s="62"/>
      <c r="C134" s="63"/>
      <c r="D134" s="129" t="s">
        <v>10</v>
      </c>
      <c r="E134" s="130"/>
      <c r="F134" s="64"/>
      <c r="G134" s="65"/>
      <c r="H134" s="66">
        <f>SUM(H129:H133)</f>
        <v>0</v>
      </c>
      <c r="I134" s="67" t="s">
        <v>6</v>
      </c>
    </row>
    <row r="135" spans="1:9" ht="23.25" customHeight="1" thickBot="1" x14ac:dyDescent="0.3">
      <c r="A135" s="7"/>
      <c r="B135" s="68"/>
      <c r="C135" s="69"/>
      <c r="D135" s="81" t="s">
        <v>112</v>
      </c>
      <c r="E135" s="81"/>
      <c r="F135" s="70"/>
      <c r="G135" s="71"/>
      <c r="H135" s="72">
        <f>0.25*H134</f>
        <v>0</v>
      </c>
      <c r="I135" s="70" t="s">
        <v>6</v>
      </c>
    </row>
    <row r="136" spans="1:9" ht="23.25" customHeight="1" thickTop="1" x14ac:dyDescent="0.25">
      <c r="A136" s="7"/>
      <c r="B136" s="24"/>
      <c r="C136" s="24"/>
      <c r="D136" s="82" t="s">
        <v>113</v>
      </c>
      <c r="E136" s="82"/>
      <c r="F136" s="24"/>
      <c r="G136" s="24"/>
      <c r="H136" s="61">
        <f>SUM(H134:H135)</f>
        <v>0</v>
      </c>
      <c r="I136" s="42" t="s">
        <v>6</v>
      </c>
    </row>
    <row r="137" spans="1:9" ht="23.25" customHeight="1" x14ac:dyDescent="0.25">
      <c r="A137" s="7"/>
      <c r="B137" s="54"/>
      <c r="C137" s="54"/>
      <c r="D137" s="54"/>
      <c r="E137" s="54"/>
      <c r="F137" s="54"/>
      <c r="G137" s="54"/>
      <c r="H137" s="54"/>
      <c r="I137" s="54"/>
    </row>
    <row r="138" spans="1:9" ht="23.25" customHeight="1" x14ac:dyDescent="0.25">
      <c r="A138" s="7"/>
      <c r="B138" s="54"/>
      <c r="C138" s="54"/>
      <c r="D138" s="54"/>
      <c r="E138" s="54"/>
      <c r="F138" s="54"/>
      <c r="G138" s="54"/>
      <c r="H138" s="54"/>
      <c r="I138" s="54"/>
    </row>
    <row r="139" spans="1:9" x14ac:dyDescent="0.25">
      <c r="H139" s="13"/>
    </row>
    <row r="140" spans="1:9" x14ac:dyDescent="0.25">
      <c r="B140" s="86" t="s">
        <v>11</v>
      </c>
      <c r="C140" s="87"/>
      <c r="F140" s="88" t="s">
        <v>12</v>
      </c>
      <c r="G140" s="88"/>
      <c r="H140" s="89"/>
    </row>
    <row r="141" spans="1:9" x14ac:dyDescent="0.25">
      <c r="B141" s="87"/>
      <c r="C141" s="87"/>
      <c r="F141" s="89"/>
      <c r="G141" s="89"/>
      <c r="H141" s="89"/>
    </row>
  </sheetData>
  <sheetProtection password="CFE1" sheet="1" objects="1" scenarios="1"/>
  <mergeCells count="83">
    <mergeCell ref="C133:E133"/>
    <mergeCell ref="D134:E134"/>
    <mergeCell ref="B127:I127"/>
    <mergeCell ref="C129:E129"/>
    <mergeCell ref="C130:E130"/>
    <mergeCell ref="C131:E131"/>
    <mergeCell ref="C132:E132"/>
    <mergeCell ref="B112:I112"/>
    <mergeCell ref="B113:I113"/>
    <mergeCell ref="B115:I115"/>
    <mergeCell ref="B119:I119"/>
    <mergeCell ref="C121:D121"/>
    <mergeCell ref="F121:H121"/>
    <mergeCell ref="B86:I86"/>
    <mergeCell ref="B87:I87"/>
    <mergeCell ref="B89:I89"/>
    <mergeCell ref="B91:I91"/>
    <mergeCell ref="B79:I79"/>
    <mergeCell ref="B84:I84"/>
    <mergeCell ref="B81:I81"/>
    <mergeCell ref="C83:D83"/>
    <mergeCell ref="F83:H83"/>
    <mergeCell ref="B75:I75"/>
    <mergeCell ref="B74:I74"/>
    <mergeCell ref="B77:I77"/>
    <mergeCell ref="B72:I72"/>
    <mergeCell ref="B85:E85"/>
    <mergeCell ref="B110:I110"/>
    <mergeCell ref="B40:I40"/>
    <mergeCell ref="B53:I53"/>
    <mergeCell ref="B55:I55"/>
    <mergeCell ref="C57:D57"/>
    <mergeCell ref="F57:H57"/>
    <mergeCell ref="B45:I45"/>
    <mergeCell ref="B43:I43"/>
    <mergeCell ref="B42:E42"/>
    <mergeCell ref="B47:I47"/>
    <mergeCell ref="B49:I49"/>
    <mergeCell ref="B51:I51"/>
    <mergeCell ref="B59:I59"/>
    <mergeCell ref="B61:E61"/>
    <mergeCell ref="B62:I62"/>
    <mergeCell ref="B100:I100"/>
    <mergeCell ref="B33:I33"/>
    <mergeCell ref="B35:I35"/>
    <mergeCell ref="B27:I27"/>
    <mergeCell ref="B31:I31"/>
    <mergeCell ref="B108:I108"/>
    <mergeCell ref="B101:I101"/>
    <mergeCell ref="B103:I103"/>
    <mergeCell ref="B105:I105"/>
    <mergeCell ref="B106:I106"/>
    <mergeCell ref="B93:I93"/>
    <mergeCell ref="B94:I94"/>
    <mergeCell ref="B96:I96"/>
    <mergeCell ref="B98:I98"/>
    <mergeCell ref="B66:I66"/>
    <mergeCell ref="B68:I68"/>
    <mergeCell ref="B70:I70"/>
    <mergeCell ref="B25:I25"/>
    <mergeCell ref="B29:I29"/>
    <mergeCell ref="B2:I2"/>
    <mergeCell ref="B4:I4"/>
    <mergeCell ref="B7:I7"/>
    <mergeCell ref="B9:I9"/>
    <mergeCell ref="D3:H3"/>
    <mergeCell ref="B6:E6"/>
    <mergeCell ref="D135:E135"/>
    <mergeCell ref="D136:E136"/>
    <mergeCell ref="B64:I64"/>
    <mergeCell ref="B11:I11"/>
    <mergeCell ref="B140:C141"/>
    <mergeCell ref="F140:H141"/>
    <mergeCell ref="B117:I117"/>
    <mergeCell ref="B13:I13"/>
    <mergeCell ref="B23:I23"/>
    <mergeCell ref="B37:I37"/>
    <mergeCell ref="C39:D39"/>
    <mergeCell ref="F39:H39"/>
    <mergeCell ref="D15:E15"/>
    <mergeCell ref="B17:E17"/>
    <mergeCell ref="B18:I18"/>
    <mergeCell ref="B20:I20"/>
  </mergeCells>
  <pageMargins left="1.0236220472440944" right="0.15748031496062992" top="1.3385826771653544" bottom="0.8" header="0.31496062992125984" footer="0.31496062992125984"/>
  <pageSetup paperSize="9" scale="95" orientation="portrait" horizontalDpi="4294967293" r:id="rId1"/>
  <headerFooter>
    <oddHeader>&amp;L&amp;"Times New Roman,Uobičajeno"&amp;10Investitor:     &amp;9OPĆINA KOSTRENA, 51 221 Kostrena, Sv. Lucija 38&amp;10
Građevina:    &amp;9PARKIRALIŠTE OSOBNIH AUTOMOBILA NA LOKACIJI SVEŽANJ U KOSTRENI &amp;10
&amp;R&amp;G</oddHeader>
    <oddFooter>&amp;Ltravanj, 2019.&amp;R&amp;P</oddFooter>
  </headerFooter>
  <rowBreaks count="2" manualBreakCount="2">
    <brk id="22" max="8" man="1"/>
    <brk id="39" max="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Papic</dc:creator>
  <cp:lastModifiedBy>Edgar Margan</cp:lastModifiedBy>
  <cp:lastPrinted>2019-05-02T09:16:28Z</cp:lastPrinted>
  <dcterms:created xsi:type="dcterms:W3CDTF">2009-10-01T10:11:48Z</dcterms:created>
  <dcterms:modified xsi:type="dcterms:W3CDTF">2019-05-02T10:16:31Z</dcterms:modified>
</cp:coreProperties>
</file>