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2165" activeTab="1"/>
  </bookViews>
  <sheets>
    <sheet name="napomene" sheetId="1" r:id="rId1"/>
    <sheet name="radovi" sheetId="2" r:id="rId2"/>
  </sheets>
  <definedNames>
    <definedName name="_xlnm.Print_Titles" localSheetId="0">'napomene'!$1:$5</definedName>
    <definedName name="_xlnm.Print_Titles" localSheetId="1">'radovi'!$1:$3</definedName>
    <definedName name="_xlnm.Print_Area" localSheetId="0">'napomene'!$A$1:$F$48</definedName>
    <definedName name="_xlnm.Print_Area" localSheetId="1">'radovi'!$A$1:$F$229</definedName>
  </definedNames>
  <calcPr fullCalcOnLoad="1"/>
</workbook>
</file>

<file path=xl/sharedStrings.xml><?xml version="1.0" encoding="utf-8"?>
<sst xmlns="http://schemas.openxmlformats.org/spreadsheetml/2006/main" count="295" uniqueCount="176">
  <si>
    <t>Uvodne napomene</t>
  </si>
  <si>
    <t xml:space="preserve">  - dobavu i ugradnju materijala gdje "materijal" označava nabavu, dostavu, ugradnju i/ili </t>
  </si>
  <si>
    <t xml:space="preserve">    montažu osnovnog materijala te sav pomoćni i potrošni materijal;</t>
  </si>
  <si>
    <t xml:space="preserve">  - rad te sve potrebne horizontalne i vertikalne transporte gdje "rad" uključuje sve potrebne</t>
  </si>
  <si>
    <t xml:space="preserve">    radove prema pravilima struke uz sva potrebna sredstva i alate;</t>
  </si>
  <si>
    <t xml:space="preserve">  - čišćenje radnog mjesta nakon završetka radova te odvoz viška materijala na gradski </t>
  </si>
  <si>
    <t xml:space="preserve">Svi materijali moraju biti ugrađeni prema uputstvima proizvođača; sve radove izvoditi prema </t>
  </si>
  <si>
    <t xml:space="preserve">uputama proizvođača i/ili detalju, s primjenom svih potrebnih propisa i pravila struke, sve </t>
  </si>
  <si>
    <t xml:space="preserve">do uporabnog stanja. </t>
  </si>
  <si>
    <t xml:space="preserve">Svi ugrađeni materijali moraju imati odgovarajuće isprave o sukladnosti tj. moraju odgovarati </t>
  </si>
  <si>
    <t>tehničkim specifikacijama.</t>
  </si>
  <si>
    <t>Obveza je izvođača radova da dnevno održava urednost gradilišta.</t>
  </si>
  <si>
    <t>tumač oznaka troškovnika</t>
  </si>
  <si>
    <t xml:space="preserve">50 cm  - veličina jame za sadnju </t>
  </si>
  <si>
    <t>8/10  - opseg debla kod stablašica izraženo u cm</t>
  </si>
  <si>
    <t>redni broj</t>
  </si>
  <si>
    <t>opis radova</t>
  </si>
  <si>
    <t>jedinica mjere</t>
  </si>
  <si>
    <t>količina</t>
  </si>
  <si>
    <t>jedinična cijena</t>
  </si>
  <si>
    <t>iznos</t>
  </si>
  <si>
    <t>6 = 4 x 5</t>
  </si>
  <si>
    <t>kom</t>
  </si>
  <si>
    <t xml:space="preserve"> </t>
  </si>
  <si>
    <t>1.1.</t>
  </si>
  <si>
    <t>1.2.</t>
  </si>
  <si>
    <t>I.</t>
  </si>
  <si>
    <t>2.1.</t>
  </si>
  <si>
    <t>Komplet.</t>
  </si>
  <si>
    <t>PRIPREMNI I ZEMLJANI RADOVI</t>
  </si>
  <si>
    <t xml:space="preserve">Napomene: </t>
  </si>
  <si>
    <t xml:space="preserve"> - u cijenu je uključeno čišćenje radnog mjesta nakon završetka radova.</t>
  </si>
  <si>
    <t xml:space="preserve">  - u cijenu je uključen odvoz svog otpadnog materijala i zbrinjavanje na deponiju;</t>
  </si>
  <si>
    <t>3.1.</t>
  </si>
  <si>
    <t>Dobava i doprema raslinja.</t>
  </si>
  <si>
    <t>80 cm</t>
  </si>
  <si>
    <t>50 cm</t>
  </si>
  <si>
    <t>30 cm</t>
  </si>
  <si>
    <t>III.</t>
  </si>
  <si>
    <t>3.2.</t>
  </si>
  <si>
    <t>NABAVA BILJA</t>
  </si>
  <si>
    <t>Raspored biljnog materijala.</t>
  </si>
  <si>
    <t>Napomena: raspored potvrđuje Nadzor.</t>
  </si>
  <si>
    <t xml:space="preserve"> - jama 80 x 80 x 80 cm</t>
  </si>
  <si>
    <t xml:space="preserve"> - jama 50 x 50 x 50 cm</t>
  </si>
  <si>
    <t xml:space="preserve"> - jama 30 x 30 x 30 cm</t>
  </si>
  <si>
    <t>Kolenje stablašica.</t>
  </si>
  <si>
    <t>Malčiranje sadnih ploha</t>
  </si>
  <si>
    <t>Rekapitulacija</t>
  </si>
  <si>
    <t>UKUPNO*:</t>
  </si>
  <si>
    <t>Obračun po m2 obrađene površine.</t>
  </si>
  <si>
    <t>m2</t>
  </si>
  <si>
    <t>m3</t>
  </si>
  <si>
    <t>v. 60/80 cm  - visina sadnice, grma</t>
  </si>
  <si>
    <t>clt   - veličina kontejnera</t>
  </si>
  <si>
    <t>100 cm</t>
  </si>
  <si>
    <t>RADOVI S NOVIM RASLINJEM</t>
  </si>
  <si>
    <t>Utvrđivanje položaja svih sadnica unutar pojedinih sadnih ploha.</t>
  </si>
  <si>
    <t>kpl.</t>
  </si>
  <si>
    <t xml:space="preserve"> - jama 100 x 100 x 100</t>
  </si>
  <si>
    <t>Dobava, doprema i ugradnja tokarenih impregniranih kolaca promjera 6-8 cm. Ugradnja po 3 kolca za svaku stablašicu. Stavka uključuje sve potrebne materijale, horizontalna ojačanja i prirodna veziva.</t>
  </si>
  <si>
    <t>Prije predaje ponude Izvođač je dužan na terenu provjeriti sve mjere, količine i potrebne radove.</t>
  </si>
  <si>
    <t>Prije početka radova Izvođač je dužan provjeriti stanje na terenu, sve mjere, količine i potrebne</t>
  </si>
  <si>
    <t>radove te prije početka radova u dogovoru s Nadzorom isplanirati eventualne korekcije.</t>
  </si>
  <si>
    <t>Eventualna odstupanja od projektiranog stanja nastala u toku radova dogovaraju se s</t>
  </si>
  <si>
    <t>Nadzorom za svaku situaciju zasebno.</t>
  </si>
  <si>
    <t xml:space="preserve">Izvođač je dužan prije početka radova detaljno proučiti projektnu dokumentaciju i izraditi </t>
  </si>
  <si>
    <t xml:space="preserve">eventualno potrebne proračune prema kojima će se izvoditi radovi. Sve promjene u odnosu </t>
  </si>
  <si>
    <t>na projektnu dokumentaciju potrebno je unaprijed dogovoriti i potvrditi s Nadzorom.</t>
  </si>
  <si>
    <t>Površine koje su van obuhavata radova potrebno je prije početka radova propisno zaštititi kako</t>
  </si>
  <si>
    <t>ne bi došlo do oštećenja. Ukoliko do oštećenja dođe, Izvođač ih je dužan otkoliti o vlastitom</t>
  </si>
  <si>
    <t>trošku.</t>
  </si>
  <si>
    <t>Promjene materijala i predviđenih tehnologija izvedbe prihvatljive su ukoliko pozitivno utječu</t>
  </si>
  <si>
    <t>dogovoru s Projektantom.</t>
  </si>
  <si>
    <t>Sve promjene, korekcije i dodatni radovi unose se u građevinsku knjigu.</t>
  </si>
  <si>
    <t>Ukoliko u pojedinoj stavci nije drugačije navedeno, svaka opisna stavka uključuje:</t>
  </si>
  <si>
    <t xml:space="preserve">    deponij.</t>
  </si>
  <si>
    <t>Sadnja.</t>
  </si>
  <si>
    <t>cijena s PDV-om</t>
  </si>
  <si>
    <t>III. TROŠKOVNIK HORTIKULTURNIH RADOVA</t>
  </si>
  <si>
    <t>TROŠKOVNIK HORTIKULTURNIH RADOVA</t>
  </si>
  <si>
    <t>Obračun po m3 materijala.</t>
  </si>
  <si>
    <t>Plodna zemlja.</t>
  </si>
  <si>
    <t>Napomena: količina je procjenjena, obračun po stvarno izvedenom stanju.</t>
  </si>
  <si>
    <t>Sadni supstrat.</t>
  </si>
  <si>
    <t>II.</t>
  </si>
  <si>
    <t>I. PRIPREMNI I ZEMLJANI RADOVI….  UKUPNO:</t>
  </si>
  <si>
    <t>II. NABAVA RASLINJA…..   UKUPNO:</t>
  </si>
  <si>
    <t>Napomena: veličine su orjentacione, moguće su izmjene ovisno o dostupnosti materijala.</t>
  </si>
  <si>
    <t>3.3.</t>
  </si>
  <si>
    <t>3.4.</t>
  </si>
  <si>
    <t>II. NABAVA BILJA</t>
  </si>
  <si>
    <t>III. RADOVI S NOVIM RASLINJEM</t>
  </si>
  <si>
    <t>III. RADOVI S NOVIM RASLINJEM…. UKUPNO:</t>
  </si>
  <si>
    <r>
      <t>Obračun po m3</t>
    </r>
    <r>
      <rPr>
        <sz val="10"/>
        <rFont val="Arial"/>
        <family val="2"/>
      </rPr>
      <t xml:space="preserve"> ugrađenog materijala.</t>
    </r>
  </si>
  <si>
    <r>
      <t>Obračun po m2</t>
    </r>
    <r>
      <rPr>
        <sz val="10"/>
        <rFont val="Arial"/>
        <family val="2"/>
      </rPr>
      <t xml:space="preserve"> obrađene površine.</t>
    </r>
  </si>
  <si>
    <t>III. SVEUKUPNO:</t>
  </si>
  <si>
    <t>II. SVEUKUPNO:</t>
  </si>
  <si>
    <t>I. SVEUKUPNO:</t>
  </si>
  <si>
    <t>Obračun po stablašici, uključujući sve materijale.</t>
  </si>
  <si>
    <t>mt - multistem forma, polustablašica</t>
  </si>
  <si>
    <t>Cupressus sempervirens `Stricta`, v. 250/300, clt. 35</t>
  </si>
  <si>
    <t>Cupressus sempervirens `Stricta`, v. 200/250, clt. 30</t>
  </si>
  <si>
    <t>Rosmarinus off. `Prostratus`, clt. 3</t>
  </si>
  <si>
    <t>I. PRIPREMNI I ZEMLJANI RADOVI</t>
  </si>
  <si>
    <r>
      <t>STUDIO PERIVOJ d.o.o</t>
    </r>
    <r>
      <rPr>
        <sz val="7"/>
        <rFont val="Arial"/>
        <family val="2"/>
      </rPr>
      <t>., Malinska (OIB 23601375774)  / ožujak 2023.</t>
    </r>
  </si>
  <si>
    <t>Čišćenje terena.</t>
  </si>
  <si>
    <t xml:space="preserve">Ručno čišćenje eventualno zatečenog građevinskog otpada, krupnijeg kamenja i ostalog suvišnog materijala sa sadnih površina. Odvoz i zbrinjavanje materijala. </t>
  </si>
  <si>
    <t>Dobava, doprema i ugradnja plodne zemlje površinskog iskopa, bez nečistoća i krupnijeg kamena i bez primjesa gline i/ili ilovače (prihvatljiva veličina kamena unutar zemlje do cca 10 cm, ne više od 10 % ukupnog volumena zemlje). Ugradnja u sloju od cca 10 cm na površinama na platou. Ugradnja u slojevima od po cca 20 cm, do visine od -10 cm u odnosu na gornju kotu zida, ukupno u sloju od cca 50 cm na kaskadama. Fino planiranje sadnih površina uz točnost od +/- 2 cm.</t>
  </si>
  <si>
    <t>Dobava, doprema i ugradnja sadnog supstrata ispunu sadnih jama. Supstrat se sastoji od mješavine plodne zemlje površinskog iskopa (60%), humusne zemlje (30%) i kvarcnog pijeska (10%). Stavka uključuje mješanje i homogenizaciju svih sastojaka supstrata, pohranu na terenu do sadnje i ispunu sadnih jama prilikom sadnje.</t>
  </si>
  <si>
    <t>st - standard, forma stablašice</t>
  </si>
  <si>
    <t>Celtis australis, 16/18, clt. 110, st</t>
  </si>
  <si>
    <t>Cedrus deodara, v. 250/300, clt. 90</t>
  </si>
  <si>
    <t>Quercus ilex, 14/16, clt. 70</t>
  </si>
  <si>
    <t>Quercus ilex, v. 175/200, clt. 70, mt</t>
  </si>
  <si>
    <t>Quercus ilex, v. 100/125, clt. 10</t>
  </si>
  <si>
    <t>Laurus nobilis, v. 100/125, clt. 5</t>
  </si>
  <si>
    <t>Juniperus x media `Pfitzeriana`, clt. 3</t>
  </si>
  <si>
    <t>Juniperus communis `Repanda`, clt. 3</t>
  </si>
  <si>
    <t>Juniperus horizontalis, clt. 3</t>
  </si>
  <si>
    <t>Jasminum nudiflorum, clt. 5</t>
  </si>
  <si>
    <t>Jasminum mesnyi, clt. 5</t>
  </si>
  <si>
    <t>Rhyncospermum jasminoides, v. 80/100, clt. 2</t>
  </si>
  <si>
    <t>Nerium oleander, v. 60/80, clt. 10</t>
  </si>
  <si>
    <t>Pittosporum tobira, v. 80/100 clt. 15</t>
  </si>
  <si>
    <t>Pittosporum tobira, v. 60/80 clt. 10</t>
  </si>
  <si>
    <t>Ligustrum japonica, clt. 3</t>
  </si>
  <si>
    <t>Abelia grandiflora, clt. 3</t>
  </si>
  <si>
    <t>Cotoneaster dammeri, clt. 3</t>
  </si>
  <si>
    <t>Pittosporum tobira `Nana`, clt. 5</t>
  </si>
  <si>
    <t>Iskop sadnih jama na pripremljenim površinama. Izmjena cca 30% materijala na kaskadama i 100% materijala na platou. Sadnja uz prihranu zrelim stajskim gnojem,  u količini od 5 % volumena jame, zatrpavanje. Jednokratno inicijalno zalijevanje. Obračun po 1 kom - komplet bez raslinja. Odvoz i zbrinjavanje viška materijala.</t>
  </si>
  <si>
    <t>3.4.1.</t>
  </si>
  <si>
    <t>Dobava i doprema zaštitnog geotekstila gustoće minimalno 400 g/m2. Ugradnja uz preklapanje od minimalno 15 cm i fiksiranje rubova. Dobava i doprema lomljenog kamena frakcije 16-32 mm. Ugradnja na geotekstil u sloju od 5 do 7 cm. Fino poravnavanje plohe.</t>
  </si>
  <si>
    <t>Napomena: stavka se odnosi na sadne površine u sklopu platoa.</t>
  </si>
  <si>
    <t>3.4.2.</t>
  </si>
  <si>
    <t>1.2.1.</t>
  </si>
  <si>
    <t>1.2.2.</t>
  </si>
  <si>
    <t xml:space="preserve"> - u cijenu je uključen rad na visini (do 6 m);</t>
  </si>
  <si>
    <t>Priprema terena sa sadnju.</t>
  </si>
  <si>
    <t>Instalacija vodovodne mreže.</t>
  </si>
  <si>
    <t>Izvedba priključka na vodovodnu mrežu. Priključak se izvodi u pripremljenom priključnom oknu. Stavka uključuje dobavu i ugradnju 
1x - kuglasti ventil DN32
1x - komplet spojnog materijala iz polipropilena PN10 za priključak na dolazni vod PE32 i odlazni vod PE32mm.
U cijenu uključiti sav sitni potrošni materijal i radove na probijanju i sanaciji otvora na betonskom oknu nakon izvedbe priključka.</t>
  </si>
  <si>
    <t>kpl</t>
  </si>
  <si>
    <t>Dobava, doprema i polaganje cijevi iz polietilena PE100, SDR17, 10 bara za izvedbu opskrbnih i lateralnih vodova. Stavka uključuje dobavu i ugradnju kvalitetnih spojnica iz polipropilena PN10 za izvedbu kompletnog cjevovoda s ograncima i spojevima na razdjelne i elektromagnetske ventile. Obračun se vrši po dužnom metru kompletno montiranog, pričvršćenog i ispitanog cjevovoda. U cijenu uključiti šlicanje i bušenje zidova na trasi polaganja cjevovoda. Količina uključuje 10% tehnološkog dodatka.</t>
  </si>
  <si>
    <t>Ø 25 (vanjski promjer cijevi)</t>
  </si>
  <si>
    <t>m`</t>
  </si>
  <si>
    <t>Dobava i ugradnja ventilske kutije iz ojačanog polipropilena, za ugradnju elektromagnetskih ventila, dim. 701x533x307mm, tip Rain Bird VB-JMB-H. Udaljenost između poklopca okna i drenažne podloge ne smije biti manja od 40cm. Prije ugradnje kutije na dno jame položiti geotekstil da se spriječi ulazak zemlje ispod kutije.</t>
  </si>
  <si>
    <t>Komad</t>
  </si>
  <si>
    <t>Dobava i ugradnja kuglastog ventila promjera R1"1 (DN32) za razdjelne ventile sklopova s elektromagnetskim ventilima. Stavka uključuje jedno koljeno 90° i dvije niple dimenzija 1" i jedan adapter PE 32x1", te pripadajući brtveni materijal.
Obračun se vrši po komadu kompletno montiranog i ispitanog ventila.</t>
  </si>
  <si>
    <t>Dobava i ugradnja elektromagnetskog ventila R1" s 9V špulom tip Rain Bird 100-HV. Stavka uključuje dobavu i ugradnju odgovarajućeg navojnog komada (T-komad ili koljeno 1") i dvije niple za izradu ventilskog sklopa, sa svim potrebnim brtvenim materijalom, te dvije vodotijesne spojnice tip Rain Bird DBM po ventilu za spajanje na kabel automatike.</t>
  </si>
  <si>
    <t>Dobava i ugradnja filtera s predsetiranim regulatorom pritiska R1" s izlaznim pritiskom 2,1bar, za ugradnju na izlaznu stranu elektromagnetskog ventila koji kontrolira rad linijes rasprskivačima, tip Rai Bird PRF 100 RBY. Stavka uključuje dobavu i ugradnju jednog kolčaka R1" i sav rad i sitni brtveni materijal za izvedbu spojeva.</t>
  </si>
  <si>
    <t>Dobava i ugradnja ventilske kutije serije VBA s 3/4" kugl.ventilom, promjer 21cm, za spajanje vrtnog crijeva za zalijevanje ili pranje.</t>
  </si>
  <si>
    <t>Dobava i ugradnja kompleta sistema za podzemno zaljevanje korijena većih stabala. Tipa RWs Mini. Set s bubblerom 1401 za navodnjavanje drveća, vis.45,7 cm.3 komada po stablu. Komplet uključuje sav potrebni spojni materijal.</t>
  </si>
  <si>
    <t>Dobava i ugradnja kompleta za spajanje cijevi kap po kap na lateralni cjevovod. Komplet se sastoji od komada fleksibilne spojne cijevi Ø16mm tip RAIN BIRD SPX FLEX prosječne duljine 1m, te dva prijelaznog komada 16mmx3/4" tip RAIN BIRD SBE-075, s pripadajućim brtvenim materijalom.
Obračun po komadu.</t>
  </si>
  <si>
    <t xml:space="preserve">Dobava i polaganje cijevi kap-po-kap za cijev kap po kap XFS za podzemnu ugradnju s bespovratnim ventilom, 2,3 l/h, 33 cm, 100 m po kapaljki, dvoslojna, smeđa, tip Rain Bird XFS Drip Line. Stavka uključuje dobavu i ugradnju kuka za za vertikalnu stabilizaciju cijevi protiv izdizanja pod pritiskom. Kuke se ugrađuju se na svakih 1,5 m' cijevi. Stavka uključuje sav potreban ubodni spojni materijal promjera 17mm tip RAIN BIRD serije XFF i njegovu ugradnju, iskop plitkog rova do 5cm u supstratu, prije samog polaganja cijevi  te zagrtanje cijevi nakon polaganja. </t>
  </si>
  <si>
    <t>Obračun po dužnom metru ugrađene cijevi.</t>
  </si>
  <si>
    <t>Instalacija upravljanja.</t>
  </si>
  <si>
    <t>Dobava i ugradnja baterijskog programatora i povezivanje s instalacijom u polju. 
Stavka uključuje:
1x - Programator RainBird ESP-9V kontrolni modul 9V - 4 stanice
Stavka uključuje sve radove na povezivanju programatora s vanjskom kabelskom instalacijom sutava, te sitni i potrošni materijal.</t>
  </si>
  <si>
    <t xml:space="preserve">Dobava i ugradnja oborinskog senzora tip Rain Bird RSD Bex. Mjerač oborine ugrađuje se na  lokaciju izloženu direktnoj oborini. </t>
  </si>
  <si>
    <t>Komad.</t>
  </si>
  <si>
    <t xml:space="preserve"> - stavke uključuje nabavu, dopremu i ugradnju osnovnog materijala, te sav potreban pomoćni i    potrošni materijal;</t>
  </si>
  <si>
    <t xml:space="preserve"> - stavke uključuje sav potreban rad, sredstva i alate i izvode se prema pravilima struke do uporabnog    stanja;</t>
  </si>
  <si>
    <t>15</t>
  </si>
  <si>
    <t>Plato.</t>
  </si>
  <si>
    <t>Kaskade.</t>
  </si>
  <si>
    <t>Dobava i doprema komponenata supstrata za malčiranje (humusna zemlja 80%, pijesak 0-4 mm 20%). Mješanje komponenti i dodavanje sjemena Dichondre (cca 5 kg). Ugradnja na kaskade u sloju od cca 5 cm uz fino planiranje i ravnanje površina. Jednokratno inicijalno zalijevanje.</t>
  </si>
  <si>
    <t>IV. NAVODNJAVANJE</t>
  </si>
  <si>
    <t>IV.</t>
  </si>
  <si>
    <t>NAVODNJAVANJE</t>
  </si>
  <si>
    <t>4.1.</t>
  </si>
  <si>
    <t>4.2.</t>
  </si>
  <si>
    <t>IV. NAVODNJAVANJE…. UKUPNO:</t>
  </si>
  <si>
    <t>IV. SVEUKUPNO:</t>
  </si>
  <si>
    <t>VATROGASNI DOM KOSTRENA</t>
  </si>
  <si>
    <t xml:space="preserve">na kvalitetu rada i završnog proizvoda. Sve promjene dogovaraju se s Nadzorom u </t>
  </si>
  <si>
    <t>PDV:</t>
  </si>
  <si>
    <t>*cijena bez PDV-a</t>
  </si>
</sst>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_k_n_-;\-* #,##0\ _k_n_-;_-* &quot;-&quot;\ _k_n_-;_-@_-"/>
    <numFmt numFmtId="179" formatCode="_-* #,##0.00\ _k_n_-;\-* #,##0.00\ _k_n_-;_-* &quot;-&quot;??\ _k_n_-;_-@_-"/>
    <numFmt numFmtId="180" formatCode="#,##0.00\ &quot;kn&quot;;[Red]#,##0.00\ &quot;kn&quot;"/>
    <numFmt numFmtId="181" formatCode="[$-409]dddd\,\ mmmm\ d\,\ yyyy"/>
    <numFmt numFmtId="182" formatCode="#,##0.00;[Red]#,##0.00"/>
    <numFmt numFmtId="183" formatCode="[$€-2]\ #,##0.00"/>
    <numFmt numFmtId="184" formatCode="_-[$€-2]\ * #,##0.00_-;\-[$€-2]\ * #,##0.00_-;_-[$€-2]\ * &quot;-&quot;??_-;_-@_-"/>
    <numFmt numFmtId="185" formatCode="[$€-2]\ #,##0.00;\-[$€-2]\ #,##0.00"/>
  </numFmts>
  <fonts count="69">
    <font>
      <sz val="10"/>
      <name val="Arial"/>
      <family val="2"/>
    </font>
    <font>
      <sz val="11"/>
      <color indexed="8"/>
      <name val="Calibri"/>
      <family val="2"/>
    </font>
    <font>
      <sz val="9"/>
      <name val="Arial"/>
      <family val="2"/>
    </font>
    <font>
      <sz val="10"/>
      <color indexed="10"/>
      <name val="Arial"/>
      <family val="2"/>
    </font>
    <font>
      <sz val="7"/>
      <name val="Arial"/>
      <family val="2"/>
    </font>
    <font>
      <sz val="8"/>
      <name val="Symbol"/>
      <family val="1"/>
    </font>
    <font>
      <sz val="9"/>
      <color indexed="10"/>
      <name val="Arial"/>
      <family val="2"/>
    </font>
    <font>
      <b/>
      <sz val="8"/>
      <name val="Arial"/>
      <family val="2"/>
    </font>
    <font>
      <sz val="8"/>
      <name val="Arial"/>
      <family val="2"/>
    </font>
    <font>
      <b/>
      <sz val="10"/>
      <color indexed="10"/>
      <name val="Arial"/>
      <family val="2"/>
    </font>
    <font>
      <b/>
      <sz val="14"/>
      <name val="Arial"/>
      <family val="2"/>
    </font>
    <font>
      <sz val="14"/>
      <name val="Arial"/>
      <family val="2"/>
    </font>
    <font>
      <sz val="14"/>
      <color indexed="10"/>
      <name val="Arial"/>
      <family val="2"/>
    </font>
    <font>
      <sz val="11"/>
      <name val="Arial"/>
      <family val="2"/>
    </font>
    <font>
      <b/>
      <sz val="12"/>
      <name val="Arial"/>
      <family val="2"/>
    </font>
    <font>
      <sz val="11"/>
      <color indexed="10"/>
      <name val="Arial"/>
      <family val="2"/>
    </font>
    <font>
      <i/>
      <sz val="11"/>
      <name val="Arial"/>
      <family val="2"/>
    </font>
    <font>
      <i/>
      <sz val="11"/>
      <color indexed="10"/>
      <name val="Arial"/>
      <family val="2"/>
    </font>
    <font>
      <i/>
      <u val="single"/>
      <sz val="10"/>
      <name val="Arial"/>
      <family val="2"/>
    </font>
    <font>
      <i/>
      <sz val="10"/>
      <name val="Arial"/>
      <family val="2"/>
    </font>
    <font>
      <sz val="8"/>
      <color indexed="10"/>
      <name val="Arial"/>
      <family val="2"/>
    </font>
    <font>
      <b/>
      <sz val="11"/>
      <name val="Arial"/>
      <family val="2"/>
    </font>
    <font>
      <b/>
      <sz val="10"/>
      <name val="Arial"/>
      <family val="2"/>
    </font>
    <font>
      <sz val="10"/>
      <color indexed="12"/>
      <name val="Arial"/>
      <family val="2"/>
    </font>
    <font>
      <i/>
      <sz val="8"/>
      <name val="Arial"/>
      <family val="2"/>
    </font>
    <font>
      <u val="single"/>
      <sz val="10"/>
      <color indexed="12"/>
      <name val="Arial"/>
      <family val="2"/>
    </font>
    <font>
      <sz val="11"/>
      <color indexed="8"/>
      <name val="Arial"/>
      <family val="2"/>
    </font>
    <font>
      <sz val="10"/>
      <name val="Helv"/>
      <family val="0"/>
    </font>
    <font>
      <b/>
      <sz val="7"/>
      <name val="Arial"/>
      <family val="2"/>
    </font>
    <font>
      <i/>
      <sz val="9"/>
      <name val="Arial"/>
      <family val="2"/>
    </font>
    <font>
      <b/>
      <sz val="9"/>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3" tint="0.7999799847602844"/>
        <bgColor indexed="64"/>
      </patternFill>
    </fill>
    <fill>
      <patternFill patternType="solid">
        <fgColor rgb="FF92D05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color indexed="8"/>
      </top>
      <bottom/>
    </border>
    <border>
      <left>
        <color indexed="63"/>
      </left>
      <right>
        <color indexed="63"/>
      </right>
      <top style="thin">
        <color theme="4"/>
      </top>
      <bottom style="double">
        <color theme="4"/>
      </bottom>
    </border>
    <border>
      <left/>
      <right/>
      <top/>
      <bottom style="thin"/>
    </border>
    <border>
      <left/>
      <right style="thin"/>
      <top/>
      <bottom style="thin"/>
    </border>
    <border>
      <left/>
      <right/>
      <top style="thin"/>
      <bottom/>
    </border>
    <border>
      <left style="thin"/>
      <right style="thin"/>
      <top style="thin"/>
      <bottom style="thin"/>
    </border>
    <border>
      <left style="thin"/>
      <right style="thin"/>
      <top style="thin"/>
      <bottom style="double"/>
    </border>
    <border>
      <left style="thin"/>
      <right style="thin"/>
      <top/>
      <bottom/>
    </border>
    <border>
      <left style="thin"/>
      <right/>
      <top/>
      <bottom/>
    </border>
    <border>
      <left/>
      <right style="thin"/>
      <top/>
      <bottom/>
    </border>
    <border>
      <left/>
      <right/>
      <top style="thin"/>
      <bottom style="thin"/>
    </border>
    <border>
      <left style="thin"/>
      <right/>
      <top/>
      <bottom style="thin"/>
    </border>
  </borders>
  <cellStyleXfs count="74">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1" applyNumberFormat="0" applyFont="0" applyAlignment="0" applyProtection="0"/>
    <xf numFmtId="0" fontId="51" fillId="21" borderId="0" applyNumberFormat="0" applyBorder="0" applyAlignment="0" applyProtection="0"/>
    <xf numFmtId="0" fontId="52" fillId="0" borderId="0" applyNumberFormat="0" applyFill="0" applyBorder="0" applyAlignment="0" applyProtection="0"/>
    <xf numFmtId="0" fontId="2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3" fillId="28" borderId="2" applyNumberFormat="0" applyAlignment="0" applyProtection="0"/>
    <xf numFmtId="0" fontId="54" fillId="28" borderId="3" applyNumberFormat="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26" fillId="0" borderId="0" applyBorder="0" applyProtection="0">
      <alignment horizontal="right"/>
    </xf>
    <xf numFmtId="9" fontId="49" fillId="0" borderId="0" applyFont="0" applyFill="0" applyBorder="0" applyAlignment="0" applyProtection="0"/>
    <xf numFmtId="0" fontId="61" fillId="0" borderId="7" applyNumberFormat="0" applyFill="0" applyAlignment="0" applyProtection="0"/>
    <xf numFmtId="0" fontId="62" fillId="0" borderId="0" applyNumberFormat="0" applyFill="0" applyBorder="0" applyAlignment="0" applyProtection="0"/>
    <xf numFmtId="0" fontId="63" fillId="31" borderId="8" applyNumberFormat="0" applyAlignment="0" applyProtection="0"/>
    <xf numFmtId="4" fontId="13" fillId="0" borderId="0" applyBorder="0" applyProtection="0">
      <alignment horizontal="right" wrapText="1"/>
    </xf>
    <xf numFmtId="49" fontId="13" fillId="0" borderId="9" applyProtection="0">
      <alignment horizontal="justify" vertical="top" wrapText="1"/>
    </xf>
    <xf numFmtId="0" fontId="27"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32" borderId="3" applyNumberFormat="0" applyAlignment="0" applyProtection="0"/>
    <xf numFmtId="169" fontId="49" fillId="0" borderId="0" applyFont="0" applyFill="0" applyBorder="0" applyAlignment="0" applyProtection="0"/>
    <xf numFmtId="168" fontId="49" fillId="0" borderId="0" applyFont="0" applyFill="0" applyBorder="0" applyAlignment="0" applyProtection="0"/>
    <xf numFmtId="43" fontId="49" fillId="0" borderId="0" applyFont="0" applyFill="0" applyBorder="0" applyAlignment="0" applyProtection="0"/>
    <xf numFmtId="41" fontId="49" fillId="0" borderId="0" applyFont="0" applyFill="0" applyBorder="0" applyAlignment="0" applyProtection="0"/>
  </cellStyleXfs>
  <cellXfs count="313">
    <xf numFmtId="0" fontId="0" fillId="0" borderId="0" xfId="0" applyAlignment="1">
      <alignment/>
    </xf>
    <xf numFmtId="0" fontId="0" fillId="0" borderId="0" xfId="0" applyFont="1" applyAlignment="1">
      <alignment/>
    </xf>
    <xf numFmtId="0" fontId="0" fillId="0" borderId="0" xfId="0" applyFont="1" applyBorder="1" applyAlignment="1">
      <alignment/>
    </xf>
    <xf numFmtId="0" fontId="2" fillId="0" borderId="0" xfId="0" applyFont="1" applyFill="1" applyAlignment="1">
      <alignment horizontal="right"/>
    </xf>
    <xf numFmtId="0" fontId="3" fillId="0" borderId="0" xfId="0" applyFont="1" applyAlignment="1">
      <alignment/>
    </xf>
    <xf numFmtId="0" fontId="4" fillId="0" borderId="11" xfId="0" applyFont="1" applyBorder="1" applyAlignment="1">
      <alignment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xf>
    <xf numFmtId="4" fontId="4" fillId="0" borderId="12" xfId="0" applyNumberFormat="1" applyFont="1" applyFill="1" applyBorder="1" applyAlignment="1">
      <alignment horizontal="center" vertical="center" wrapText="1"/>
    </xf>
    <xf numFmtId="0" fontId="2" fillId="0" borderId="0" xfId="0" applyFont="1" applyFill="1" applyBorder="1" applyAlignment="1">
      <alignment horizontal="right"/>
    </xf>
    <xf numFmtId="0" fontId="0" fillId="0" borderId="0" xfId="0" applyFont="1" applyFill="1" applyAlignment="1">
      <alignment horizontal="center" wrapText="1"/>
    </xf>
    <xf numFmtId="0" fontId="0" fillId="0" borderId="0" xfId="0" applyFont="1" applyFill="1" applyAlignment="1">
      <alignment horizontal="left" wrapText="1"/>
    </xf>
    <xf numFmtId="0" fontId="5" fillId="0" borderId="0" xfId="0" applyFont="1" applyBorder="1" applyAlignment="1">
      <alignment horizontal="right"/>
    </xf>
    <xf numFmtId="180" fontId="0" fillId="0" borderId="13" xfId="0" applyNumberFormat="1" applyFont="1" applyFill="1" applyBorder="1" applyAlignment="1">
      <alignment horizontal="center" wrapText="1"/>
    </xf>
    <xf numFmtId="0" fontId="6" fillId="0" borderId="0" xfId="0" applyFont="1" applyFill="1" applyBorder="1" applyAlignment="1">
      <alignment horizontal="center" wrapText="1"/>
    </xf>
    <xf numFmtId="0" fontId="0" fillId="0" borderId="0" xfId="0" applyFont="1" applyFill="1" applyBorder="1" applyAlignment="1">
      <alignment horizontal="center" wrapText="1"/>
    </xf>
    <xf numFmtId="0" fontId="7" fillId="0" borderId="0" xfId="0" applyFont="1" applyBorder="1" applyAlignment="1">
      <alignment horizontal="left" wrapText="1"/>
    </xf>
    <xf numFmtId="0" fontId="8" fillId="0" borderId="0" xfId="0" applyFont="1" applyBorder="1" applyAlignment="1">
      <alignment horizontal="left" wrapText="1"/>
    </xf>
    <xf numFmtId="0" fontId="0" fillId="0" borderId="0" xfId="0" applyFont="1" applyBorder="1" applyAlignment="1">
      <alignment wrapText="1"/>
    </xf>
    <xf numFmtId="0" fontId="9" fillId="0" borderId="0" xfId="0" applyFont="1" applyBorder="1" applyAlignment="1">
      <alignment horizontal="center"/>
    </xf>
    <xf numFmtId="0" fontId="10" fillId="0" borderId="0" xfId="0" applyFont="1" applyAlignment="1">
      <alignment/>
    </xf>
    <xf numFmtId="0" fontId="11" fillId="0" borderId="0" xfId="0" applyFont="1" applyFill="1" applyAlignment="1">
      <alignment/>
    </xf>
    <xf numFmtId="49" fontId="0" fillId="0" borderId="0" xfId="0" applyNumberFormat="1" applyFont="1" applyFill="1" applyAlignment="1">
      <alignment horizontal="center" wrapText="1"/>
    </xf>
    <xf numFmtId="0" fontId="13" fillId="0" borderId="0" xfId="0" applyFont="1" applyAlignment="1">
      <alignment horizontal="left"/>
    </xf>
    <xf numFmtId="0" fontId="14" fillId="0" borderId="0" xfId="0" applyFont="1" applyAlignment="1">
      <alignment horizontal="center" vertical="center"/>
    </xf>
    <xf numFmtId="0" fontId="14" fillId="0" borderId="0" xfId="0" applyFont="1" applyAlignment="1">
      <alignment horizontal="left" vertical="center"/>
    </xf>
    <xf numFmtId="180" fontId="0" fillId="0" borderId="0" xfId="0" applyNumberFormat="1" applyFont="1" applyFill="1" applyAlignment="1">
      <alignment horizontal="center" wrapText="1"/>
    </xf>
    <xf numFmtId="49" fontId="13" fillId="0" borderId="0" xfId="0" applyNumberFormat="1" applyFont="1" applyFill="1" applyBorder="1" applyAlignment="1">
      <alignment horizontal="center" wrapText="1"/>
    </xf>
    <xf numFmtId="0" fontId="14" fillId="0" borderId="0" xfId="0" applyFont="1" applyFill="1" applyBorder="1" applyAlignment="1">
      <alignment horizontal="left"/>
    </xf>
    <xf numFmtId="0" fontId="13" fillId="0" borderId="0" xfId="0" applyFont="1" applyFill="1" applyAlignment="1">
      <alignment horizontal="center" vertical="center" wrapText="1"/>
    </xf>
    <xf numFmtId="180" fontId="13" fillId="0" borderId="0" xfId="0" applyNumberFormat="1" applyFont="1" applyFill="1" applyBorder="1" applyAlignment="1">
      <alignment horizontal="center" wrapText="1"/>
    </xf>
    <xf numFmtId="0" fontId="15" fillId="0" borderId="0" xfId="0" applyFont="1" applyFill="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Alignment="1">
      <alignment horizontal="center" wrapText="1"/>
    </xf>
    <xf numFmtId="49" fontId="16" fillId="0" borderId="0" xfId="0" applyNumberFormat="1" applyFont="1" applyFill="1" applyBorder="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7" fillId="0" borderId="0" xfId="0" applyFont="1" applyFill="1" applyBorder="1" applyAlignment="1">
      <alignment horizontal="left"/>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4"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xf>
    <xf numFmtId="4" fontId="13" fillId="0" borderId="0" xfId="0" applyNumberFormat="1" applyFont="1" applyFill="1" applyBorder="1" applyAlignment="1">
      <alignment horizontal="center" wrapText="1"/>
    </xf>
    <xf numFmtId="0" fontId="14" fillId="0" borderId="0" xfId="0" applyFont="1" applyFill="1" applyAlignment="1">
      <alignment horizontal="left"/>
    </xf>
    <xf numFmtId="4" fontId="0" fillId="0" borderId="0" xfId="0" applyNumberFormat="1" applyFont="1" applyFill="1" applyAlignment="1">
      <alignment horizontal="center" wrapText="1"/>
    </xf>
    <xf numFmtId="0" fontId="0" fillId="0" borderId="0" xfId="0" applyFont="1" applyAlignment="1">
      <alignment/>
    </xf>
    <xf numFmtId="0" fontId="7" fillId="0" borderId="14" xfId="0"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180" fontId="7" fillId="0" borderId="14" xfId="0" applyNumberFormat="1" applyFont="1" applyFill="1" applyBorder="1" applyAlignment="1">
      <alignment horizontal="center" vertical="center" wrapText="1"/>
    </xf>
    <xf numFmtId="0" fontId="20" fillId="0" borderId="0" xfId="0" applyFont="1" applyBorder="1" applyAlignment="1">
      <alignment/>
    </xf>
    <xf numFmtId="0" fontId="8" fillId="0" borderId="0" xfId="0" applyFont="1" applyBorder="1" applyAlignment="1">
      <alignment/>
    </xf>
    <xf numFmtId="0" fontId="7" fillId="0" borderId="15" xfId="0" applyFont="1" applyFill="1" applyBorder="1" applyAlignment="1">
      <alignment horizontal="center" vertical="center" wrapText="1"/>
    </xf>
    <xf numFmtId="180" fontId="7" fillId="0" borderId="15" xfId="0" applyNumberFormat="1" applyFont="1" applyFill="1" applyBorder="1" applyAlignment="1">
      <alignment horizontal="center" vertical="center" wrapText="1"/>
    </xf>
    <xf numFmtId="0" fontId="3" fillId="0" borderId="0" xfId="0" applyFont="1" applyBorder="1" applyAlignment="1">
      <alignment/>
    </xf>
    <xf numFmtId="0" fontId="0" fillId="0" borderId="0" xfId="0" applyFont="1" applyBorder="1" applyAlignment="1">
      <alignment/>
    </xf>
    <xf numFmtId="0" fontId="0" fillId="13" borderId="16" xfId="0" applyFont="1" applyFill="1" applyBorder="1" applyAlignment="1">
      <alignment horizontal="center" wrapText="1"/>
    </xf>
    <xf numFmtId="0" fontId="0" fillId="13" borderId="0" xfId="0" applyFont="1" applyFill="1" applyBorder="1" applyAlignment="1">
      <alignment horizontal="center" wrapText="1"/>
    </xf>
    <xf numFmtId="0" fontId="22" fillId="0" borderId="17" xfId="0" applyFont="1" applyFill="1" applyBorder="1" applyAlignment="1">
      <alignment horizontal="center" wrapText="1"/>
    </xf>
    <xf numFmtId="0" fontId="0" fillId="0" borderId="16" xfId="0" applyFont="1" applyFill="1" applyBorder="1" applyAlignment="1">
      <alignment horizontal="center" wrapText="1"/>
    </xf>
    <xf numFmtId="0" fontId="0" fillId="0" borderId="18" xfId="0" applyFont="1" applyFill="1" applyBorder="1" applyAlignment="1">
      <alignment horizontal="left" wrapText="1"/>
    </xf>
    <xf numFmtId="180" fontId="0" fillId="0" borderId="17" xfId="0" applyNumberFormat="1" applyFont="1" applyFill="1" applyBorder="1" applyAlignment="1">
      <alignment horizontal="center" wrapText="1"/>
    </xf>
    <xf numFmtId="0" fontId="0" fillId="0" borderId="0" xfId="0" applyBorder="1" applyAlignment="1">
      <alignment/>
    </xf>
    <xf numFmtId="0" fontId="23" fillId="0" borderId="0" xfId="0" applyFont="1" applyBorder="1" applyAlignment="1">
      <alignment/>
    </xf>
    <xf numFmtId="0" fontId="2" fillId="0" borderId="0" xfId="0" applyFont="1" applyFill="1" applyBorder="1" applyAlignment="1">
      <alignment horizontal="center" wrapText="1"/>
    </xf>
    <xf numFmtId="180" fontId="3" fillId="0" borderId="16" xfId="0" applyNumberFormat="1" applyFont="1" applyFill="1" applyBorder="1" applyAlignment="1">
      <alignment horizontal="center" wrapText="1"/>
    </xf>
    <xf numFmtId="0" fontId="3" fillId="7" borderId="0" xfId="0" applyFont="1" applyFill="1" applyBorder="1" applyAlignment="1">
      <alignment/>
    </xf>
    <xf numFmtId="0" fontId="22" fillId="7" borderId="0" xfId="0" applyFont="1" applyFill="1" applyBorder="1" applyAlignment="1">
      <alignment horizontal="center" wrapText="1"/>
    </xf>
    <xf numFmtId="0" fontId="0" fillId="7" borderId="0" xfId="0" applyFont="1" applyFill="1" applyBorder="1" applyAlignment="1">
      <alignment horizontal="left" wrapText="1"/>
    </xf>
    <xf numFmtId="180" fontId="0" fillId="7" borderId="0" xfId="0" applyNumberFormat="1" applyFont="1" applyFill="1" applyBorder="1" applyAlignment="1">
      <alignment horizontal="center" wrapText="1"/>
    </xf>
    <xf numFmtId="0" fontId="2" fillId="0" borderId="18" xfId="0" applyFont="1" applyFill="1" applyBorder="1" applyAlignment="1">
      <alignment horizontal="left"/>
    </xf>
    <xf numFmtId="0" fontId="24" fillId="0" borderId="17" xfId="0" applyFont="1" applyFill="1" applyBorder="1" applyAlignment="1">
      <alignment horizontal="center" wrapText="1"/>
    </xf>
    <xf numFmtId="0" fontId="22" fillId="0" borderId="19" xfId="57" applyFont="1" applyFill="1" applyBorder="1" applyAlignment="1">
      <alignment horizontal="center" wrapText="1"/>
      <protection/>
    </xf>
    <xf numFmtId="0" fontId="22" fillId="0" borderId="19" xfId="57" applyFont="1" applyFill="1" applyBorder="1" applyAlignment="1">
      <alignment horizontal="left"/>
      <protection/>
    </xf>
    <xf numFmtId="0" fontId="0" fillId="0" borderId="19" xfId="57" applyFont="1" applyFill="1" applyBorder="1" applyAlignment="1">
      <alignment horizontal="center" wrapText="1"/>
      <protection/>
    </xf>
    <xf numFmtId="4" fontId="22" fillId="0" borderId="19" xfId="57" applyNumberFormat="1" applyFont="1" applyFill="1" applyBorder="1" applyAlignment="1">
      <alignment horizontal="right"/>
      <protection/>
    </xf>
    <xf numFmtId="0" fontId="6" fillId="0" borderId="0" xfId="57" applyFont="1" applyFill="1" applyBorder="1" applyAlignment="1">
      <alignment horizontal="center" wrapText="1"/>
      <protection/>
    </xf>
    <xf numFmtId="49" fontId="13" fillId="0" borderId="0" xfId="0" applyNumberFormat="1" applyFont="1" applyFill="1" applyBorder="1" applyAlignment="1">
      <alignment horizontal="left"/>
    </xf>
    <xf numFmtId="0" fontId="13" fillId="0" borderId="0" xfId="0" applyFont="1" applyFill="1" applyBorder="1" applyAlignment="1">
      <alignment horizontal="left"/>
    </xf>
    <xf numFmtId="0" fontId="0" fillId="0" borderId="0" xfId="0" applyFont="1" applyFill="1" applyBorder="1" applyAlignment="1">
      <alignment horizontal="right"/>
    </xf>
    <xf numFmtId="49" fontId="14" fillId="0" borderId="0" xfId="0" applyNumberFormat="1" applyFont="1" applyFill="1" applyAlignment="1">
      <alignment horizontal="left"/>
    </xf>
    <xf numFmtId="0" fontId="0" fillId="0" borderId="0" xfId="0" applyFont="1" applyFill="1" applyAlignment="1">
      <alignment horizontal="center" wrapText="1"/>
    </xf>
    <xf numFmtId="0" fontId="0" fillId="0" borderId="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Border="1" applyAlignment="1">
      <alignment/>
    </xf>
    <xf numFmtId="0" fontId="14" fillId="0" borderId="11" xfId="0" applyFont="1" applyFill="1" applyBorder="1" applyAlignment="1">
      <alignment horizontal="right"/>
    </xf>
    <xf numFmtId="0" fontId="22" fillId="0" borderId="0" xfId="57" applyFont="1" applyFill="1" applyBorder="1" applyAlignment="1">
      <alignment horizontal="center" wrapText="1"/>
      <protection/>
    </xf>
    <xf numFmtId="0" fontId="0" fillId="0" borderId="0" xfId="57" applyFont="1" applyFill="1" applyBorder="1" applyAlignment="1">
      <alignment horizontal="left" wrapText="1"/>
      <protection/>
    </xf>
    <xf numFmtId="0" fontId="0" fillId="0" borderId="0" xfId="57" applyFont="1" applyFill="1" applyBorder="1" applyAlignment="1">
      <alignment horizontal="center" wrapText="1"/>
      <protection/>
    </xf>
    <xf numFmtId="180" fontId="21" fillId="0" borderId="0" xfId="57" applyNumberFormat="1" applyFont="1" applyFill="1" applyBorder="1" applyAlignment="1">
      <alignment horizontal="right"/>
      <protection/>
    </xf>
    <xf numFmtId="0" fontId="2" fillId="0" borderId="0" xfId="57" applyFont="1" applyFill="1" applyBorder="1" applyAlignment="1">
      <alignment horizontal="center" wrapText="1"/>
      <protection/>
    </xf>
    <xf numFmtId="0" fontId="22" fillId="0" borderId="0" xfId="0" applyFont="1" applyFill="1" applyAlignment="1">
      <alignment horizontal="center" wrapText="1"/>
    </xf>
    <xf numFmtId="0" fontId="3" fillId="0" borderId="0" xfId="0" applyFont="1" applyFill="1" applyBorder="1" applyAlignment="1">
      <alignment horizontal="center" wrapText="1"/>
    </xf>
    <xf numFmtId="0" fontId="0" fillId="0" borderId="18" xfId="0" applyFont="1" applyFill="1" applyBorder="1" applyAlignment="1">
      <alignment horizontal="left" wrapText="1"/>
    </xf>
    <xf numFmtId="0" fontId="7" fillId="0" borderId="11" xfId="0" applyFont="1" applyFill="1" applyBorder="1" applyAlignment="1">
      <alignment/>
    </xf>
    <xf numFmtId="0" fontId="28" fillId="0" borderId="20" xfId="0" applyFont="1" applyBorder="1" applyAlignment="1">
      <alignment horizontal="right"/>
    </xf>
    <xf numFmtId="0" fontId="10" fillId="33" borderId="0" xfId="0" applyFont="1" applyFill="1" applyAlignment="1">
      <alignment horizontal="right"/>
    </xf>
    <xf numFmtId="0" fontId="10" fillId="33" borderId="0" xfId="0" applyFont="1" applyFill="1" applyAlignment="1">
      <alignment horizontal="left"/>
    </xf>
    <xf numFmtId="0" fontId="0" fillId="33" borderId="0" xfId="0" applyFont="1" applyFill="1" applyAlignment="1">
      <alignment horizontal="center" wrapText="1"/>
    </xf>
    <xf numFmtId="4" fontId="0" fillId="33" borderId="0" xfId="0" applyNumberFormat="1" applyFont="1" applyFill="1" applyAlignment="1">
      <alignment horizontal="center" wrapText="1"/>
    </xf>
    <xf numFmtId="180" fontId="0" fillId="33" borderId="0" xfId="0" applyNumberFormat="1" applyFont="1" applyFill="1" applyAlignment="1">
      <alignment horizontal="center" wrapText="1"/>
    </xf>
    <xf numFmtId="0" fontId="3" fillId="33" borderId="0" xfId="0" applyFont="1" applyFill="1" applyAlignment="1">
      <alignment/>
    </xf>
    <xf numFmtId="0" fontId="0" fillId="33" borderId="0" xfId="0" applyFont="1" applyFill="1" applyAlignment="1">
      <alignment/>
    </xf>
    <xf numFmtId="0" fontId="0" fillId="0" borderId="16" xfId="0" applyFont="1" applyFill="1" applyBorder="1" applyAlignment="1">
      <alignment horizontal="center" wrapText="1"/>
    </xf>
    <xf numFmtId="0" fontId="22" fillId="13" borderId="17" xfId="0" applyFont="1" applyFill="1" applyBorder="1" applyAlignment="1">
      <alignment horizontal="center" wrapText="1"/>
    </xf>
    <xf numFmtId="0" fontId="22" fillId="13" borderId="18" xfId="0" applyFont="1" applyFill="1" applyBorder="1" applyAlignment="1">
      <alignment horizontal="left"/>
    </xf>
    <xf numFmtId="0" fontId="0" fillId="13" borderId="0" xfId="0" applyFill="1" applyBorder="1" applyAlignment="1">
      <alignment/>
    </xf>
    <xf numFmtId="180" fontId="3" fillId="13" borderId="16" xfId="0" applyNumberFormat="1" applyFont="1" applyFill="1" applyBorder="1" applyAlignment="1">
      <alignment horizontal="center" wrapText="1"/>
    </xf>
    <xf numFmtId="0" fontId="23" fillId="13" borderId="0" xfId="0" applyFont="1" applyFill="1" applyBorder="1" applyAlignment="1">
      <alignment/>
    </xf>
    <xf numFmtId="0" fontId="7" fillId="0" borderId="16" xfId="0" applyFont="1" applyFill="1" applyBorder="1" applyAlignment="1">
      <alignment horizontal="center" vertical="center" wrapText="1"/>
    </xf>
    <xf numFmtId="180" fontId="7" fillId="0" borderId="16" xfId="0" applyNumberFormat="1" applyFont="1" applyFill="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horizontal="center" vertical="center" wrapText="1"/>
    </xf>
    <xf numFmtId="0" fontId="22" fillId="13" borderId="17" xfId="0" applyFont="1" applyFill="1" applyBorder="1" applyAlignment="1">
      <alignment horizontal="center" wrapText="1"/>
    </xf>
    <xf numFmtId="0" fontId="22" fillId="13" borderId="18" xfId="0" applyFont="1" applyFill="1" applyBorder="1" applyAlignment="1">
      <alignment horizontal="left"/>
    </xf>
    <xf numFmtId="0" fontId="0" fillId="13" borderId="0" xfId="0" applyFont="1" applyFill="1" applyBorder="1" applyAlignment="1">
      <alignment horizontal="center" vertical="center" wrapText="1"/>
    </xf>
    <xf numFmtId="0" fontId="0" fillId="0" borderId="0" xfId="0" applyFont="1" applyFill="1" applyAlignment="1">
      <alignment horizontal="center" vertical="center" wrapText="1"/>
    </xf>
    <xf numFmtId="180" fontId="0" fillId="0" borderId="16" xfId="0" applyNumberFormat="1" applyFont="1" applyFill="1" applyBorder="1" applyAlignment="1">
      <alignment horizontal="center" vertical="center" wrapText="1"/>
    </xf>
    <xf numFmtId="0" fontId="22" fillId="7" borderId="18" xfId="0" applyFont="1" applyFill="1" applyBorder="1" applyAlignment="1">
      <alignment horizontal="left"/>
    </xf>
    <xf numFmtId="0" fontId="0" fillId="7" borderId="0" xfId="0" applyFont="1" applyFill="1" applyBorder="1" applyAlignment="1">
      <alignment horizontal="center" vertical="center" wrapText="1"/>
    </xf>
    <xf numFmtId="0" fontId="0" fillId="7" borderId="0" xfId="0" applyFont="1" applyFill="1" applyBorder="1" applyAlignment="1">
      <alignment horizontal="center" wrapText="1"/>
    </xf>
    <xf numFmtId="0" fontId="0" fillId="7" borderId="0" xfId="0" applyFill="1" applyBorder="1" applyAlignment="1">
      <alignment/>
    </xf>
    <xf numFmtId="180" fontId="0" fillId="7" borderId="16" xfId="0" applyNumberFormat="1" applyFont="1" applyFill="1" applyBorder="1" applyAlignment="1">
      <alignment horizontal="center" vertical="center" wrapText="1"/>
    </xf>
    <xf numFmtId="180" fontId="0" fillId="7" borderId="16" xfId="0" applyNumberFormat="1" applyFont="1" applyFill="1" applyBorder="1" applyAlignment="1">
      <alignment horizontal="center" wrapText="1"/>
    </xf>
    <xf numFmtId="0" fontId="3" fillId="7" borderId="0" xfId="0" applyFont="1" applyFill="1" applyBorder="1" applyAlignment="1">
      <alignment horizontal="center" wrapText="1"/>
    </xf>
    <xf numFmtId="0" fontId="19" fillId="0" borderId="0" xfId="0" applyFont="1" applyBorder="1" applyAlignment="1">
      <alignment horizontal="left"/>
    </xf>
    <xf numFmtId="0" fontId="8" fillId="0" borderId="17" xfId="0" applyFont="1" applyFill="1" applyBorder="1" applyAlignment="1">
      <alignment horizontal="center" wrapText="1"/>
    </xf>
    <xf numFmtId="0" fontId="0" fillId="13" borderId="0" xfId="0" applyFont="1" applyFill="1" applyBorder="1" applyAlignment="1">
      <alignment/>
    </xf>
    <xf numFmtId="0" fontId="8" fillId="0" borderId="17" xfId="56" applyFont="1" applyFill="1" applyBorder="1" applyAlignment="1">
      <alignment horizontal="center" wrapText="1"/>
      <protection/>
    </xf>
    <xf numFmtId="0" fontId="24" fillId="0" borderId="17" xfId="56" applyFont="1" applyFill="1" applyBorder="1" applyAlignment="1">
      <alignment horizontal="center" wrapText="1"/>
      <protection/>
    </xf>
    <xf numFmtId="0" fontId="2" fillId="0" borderId="18" xfId="56" applyFont="1" applyFill="1" applyBorder="1" applyAlignment="1">
      <alignment horizontal="left"/>
      <protection/>
    </xf>
    <xf numFmtId="0" fontId="0" fillId="0" borderId="0" xfId="56" applyFont="1" applyFill="1" applyAlignment="1">
      <alignment horizontal="center" wrapText="1"/>
      <protection/>
    </xf>
    <xf numFmtId="0" fontId="0" fillId="0" borderId="16" xfId="56" applyFont="1" applyFill="1" applyBorder="1" applyAlignment="1">
      <alignment horizontal="center" wrapText="1"/>
      <protection/>
    </xf>
    <xf numFmtId="49" fontId="22" fillId="13" borderId="17" xfId="54" applyNumberFormat="1" applyFont="1" applyFill="1" applyBorder="1" applyAlignment="1">
      <alignment horizontal="center" wrapText="1"/>
      <protection/>
    </xf>
    <xf numFmtId="0" fontId="22" fillId="13" borderId="18" xfId="54" applyFont="1" applyFill="1" applyBorder="1" applyAlignment="1">
      <alignment horizontal="left" wrapText="1"/>
      <protection/>
    </xf>
    <xf numFmtId="0" fontId="0" fillId="13" borderId="18" xfId="54" applyFont="1" applyFill="1" applyBorder="1" applyAlignment="1">
      <alignment horizontal="center" wrapText="1"/>
      <protection/>
    </xf>
    <xf numFmtId="0" fontId="0" fillId="13" borderId="16" xfId="54" applyFont="1" applyFill="1" applyBorder="1" applyAlignment="1">
      <alignment horizontal="center" wrapText="1"/>
      <protection/>
    </xf>
    <xf numFmtId="180" fontId="0" fillId="13" borderId="16" xfId="54" applyNumberFormat="1" applyFont="1" applyFill="1" applyBorder="1" applyAlignment="1">
      <alignment horizontal="center" wrapText="1"/>
      <protection/>
    </xf>
    <xf numFmtId="0" fontId="0" fillId="13" borderId="0" xfId="54" applyFont="1" applyFill="1" applyBorder="1" applyAlignment="1">
      <alignment horizontal="center" wrapText="1"/>
      <protection/>
    </xf>
    <xf numFmtId="0" fontId="23" fillId="0" borderId="0" xfId="0" applyFont="1" applyFill="1" applyAlignment="1">
      <alignment horizontal="center" wrapText="1"/>
    </xf>
    <xf numFmtId="0" fontId="23" fillId="0" borderId="0" xfId="56" applyFont="1" applyFill="1" applyAlignment="1">
      <alignment horizontal="center" wrapText="1"/>
      <protection/>
    </xf>
    <xf numFmtId="0" fontId="23" fillId="0" borderId="0" xfId="0" applyFont="1" applyFill="1" applyBorder="1" applyAlignment="1">
      <alignment horizontal="center" wrapText="1"/>
    </xf>
    <xf numFmtId="0" fontId="29" fillId="0" borderId="18" xfId="54" applyFont="1" applyFill="1" applyBorder="1" applyAlignment="1">
      <alignment horizontal="left" wrapText="1"/>
      <protection/>
    </xf>
    <xf numFmtId="0" fontId="0" fillId="0" borderId="18" xfId="54" applyFont="1" applyFill="1" applyBorder="1" applyAlignment="1">
      <alignment horizontal="left" wrapText="1"/>
      <protection/>
    </xf>
    <xf numFmtId="0" fontId="0" fillId="0" borderId="0" xfId="54" applyFont="1" applyFill="1" applyBorder="1" applyAlignment="1">
      <alignment horizontal="center" wrapText="1"/>
      <protection/>
    </xf>
    <xf numFmtId="0" fontId="0" fillId="0" borderId="16" xfId="54" applyFont="1" applyFill="1" applyBorder="1" applyAlignment="1">
      <alignment horizontal="center" wrapText="1"/>
      <protection/>
    </xf>
    <xf numFmtId="180" fontId="0" fillId="0" borderId="16" xfId="54" applyNumberFormat="1" applyFont="1" applyFill="1" applyBorder="1" applyAlignment="1">
      <alignment horizontal="center" wrapText="1"/>
      <protection/>
    </xf>
    <xf numFmtId="0" fontId="0" fillId="0" borderId="0" xfId="54" applyFont="1" applyFill="1" applyAlignment="1">
      <alignment horizontal="center" wrapText="1"/>
      <protection/>
    </xf>
    <xf numFmtId="180" fontId="3" fillId="0" borderId="17" xfId="54" applyNumberFormat="1" applyFont="1" applyFill="1" applyBorder="1" applyAlignment="1">
      <alignment horizontal="center" wrapText="1"/>
      <protection/>
    </xf>
    <xf numFmtId="49" fontId="22" fillId="0" borderId="17" xfId="54" applyNumberFormat="1" applyFont="1" applyFill="1" applyBorder="1" applyAlignment="1">
      <alignment horizontal="center" wrapText="1"/>
      <protection/>
    </xf>
    <xf numFmtId="0" fontId="8" fillId="0" borderId="0" xfId="54" applyFont="1" applyFill="1" applyAlignment="1">
      <alignment horizontal="center" wrapText="1"/>
      <protection/>
    </xf>
    <xf numFmtId="0" fontId="22" fillId="13" borderId="18" xfId="54" applyFont="1" applyFill="1" applyBorder="1" applyAlignment="1">
      <alignment horizontal="left"/>
      <protection/>
    </xf>
    <xf numFmtId="0" fontId="3" fillId="13" borderId="0" xfId="54" applyFont="1" applyFill="1" applyBorder="1" applyAlignment="1">
      <alignment horizontal="center" wrapText="1"/>
      <protection/>
    </xf>
    <xf numFmtId="0" fontId="3" fillId="0" borderId="16" xfId="54" applyFont="1" applyFill="1" applyBorder="1" applyAlignment="1">
      <alignment horizontal="center" wrapText="1"/>
      <protection/>
    </xf>
    <xf numFmtId="0" fontId="0" fillId="0" borderId="18" xfId="54" applyFont="1" applyBorder="1" applyAlignment="1">
      <alignment horizontal="left" wrapText="1"/>
      <protection/>
    </xf>
    <xf numFmtId="49" fontId="0" fillId="0" borderId="17" xfId="54" applyNumberFormat="1" applyFont="1" applyFill="1" applyBorder="1" applyAlignment="1">
      <alignment horizontal="center" wrapText="1"/>
      <protection/>
    </xf>
    <xf numFmtId="0" fontId="22" fillId="13" borderId="18" xfId="54" applyFont="1" applyFill="1" applyBorder="1" applyAlignment="1">
      <alignment horizontal="left"/>
      <protection/>
    </xf>
    <xf numFmtId="0" fontId="0" fillId="13" borderId="0" xfId="54" applyFont="1" applyFill="1" applyAlignment="1">
      <alignment horizontal="center" wrapText="1"/>
      <protection/>
    </xf>
    <xf numFmtId="0" fontId="3" fillId="13" borderId="16" xfId="54" applyFont="1" applyFill="1" applyBorder="1" applyAlignment="1">
      <alignment horizontal="center" wrapText="1"/>
      <protection/>
    </xf>
    <xf numFmtId="0" fontId="22" fillId="13" borderId="18" xfId="0" applyFont="1" applyFill="1" applyBorder="1" applyAlignment="1">
      <alignment horizontal="left" wrapText="1"/>
    </xf>
    <xf numFmtId="0" fontId="0" fillId="13" borderId="0" xfId="0" applyFont="1" applyFill="1" applyAlignment="1">
      <alignment horizontal="center" wrapText="1"/>
    </xf>
    <xf numFmtId="0" fontId="0" fillId="0" borderId="0" xfId="57" applyFont="1" applyFill="1" applyBorder="1" applyAlignment="1">
      <alignment horizontal="center" vertical="center" wrapText="1"/>
      <protection/>
    </xf>
    <xf numFmtId="4" fontId="0" fillId="0" borderId="0" xfId="57" applyNumberFormat="1" applyFont="1" applyFill="1" applyBorder="1" applyAlignment="1">
      <alignment horizontal="center" vertical="center" wrapText="1"/>
      <protection/>
    </xf>
    <xf numFmtId="180" fontId="21" fillId="0" borderId="11" xfId="57" applyNumberFormat="1" applyFont="1" applyFill="1" applyBorder="1" applyAlignment="1">
      <alignment horizontal="center" vertical="center"/>
      <protection/>
    </xf>
    <xf numFmtId="0" fontId="21" fillId="0" borderId="0" xfId="57" applyFont="1" applyFill="1" applyBorder="1" applyAlignment="1">
      <alignment horizontal="left"/>
      <protection/>
    </xf>
    <xf numFmtId="0" fontId="10" fillId="0" borderId="0" xfId="0" applyFont="1" applyFill="1" applyAlignment="1">
      <alignment horizontal="left"/>
    </xf>
    <xf numFmtId="180" fontId="0" fillId="0" borderId="16" xfId="0" applyNumberFormat="1" applyFont="1" applyFill="1" applyBorder="1" applyAlignment="1">
      <alignment horizontal="center" wrapText="1"/>
    </xf>
    <xf numFmtId="0" fontId="0" fillId="0" borderId="18" xfId="56" applyFont="1" applyFill="1" applyBorder="1" applyAlignment="1">
      <alignment horizontal="left" wrapText="1"/>
      <protection/>
    </xf>
    <xf numFmtId="0" fontId="0" fillId="0" borderId="0" xfId="0" applyFont="1" applyFill="1" applyAlignment="1">
      <alignment horizontal="center" wrapText="1"/>
    </xf>
    <xf numFmtId="0" fontId="4" fillId="0" borderId="11" xfId="0" applyFont="1" applyBorder="1" applyAlignment="1">
      <alignment horizontal="center" vertical="center"/>
    </xf>
    <xf numFmtId="0" fontId="0" fillId="33" borderId="0" xfId="0" applyFont="1" applyFill="1" applyAlignment="1">
      <alignment horizont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0" fillId="13"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13" borderId="16" xfId="0" applyFont="1" applyFill="1" applyBorder="1" applyAlignment="1">
      <alignment horizontal="center" wrapText="1"/>
    </xf>
    <xf numFmtId="0" fontId="0" fillId="0" borderId="16" xfId="0" applyFont="1" applyFill="1" applyBorder="1" applyAlignment="1">
      <alignment horizontal="center" wrapText="1"/>
    </xf>
    <xf numFmtId="0" fontId="0" fillId="7" borderId="16" xfId="0" applyFont="1" applyFill="1" applyBorder="1" applyAlignment="1">
      <alignment horizontal="center" vertical="center" wrapText="1"/>
    </xf>
    <xf numFmtId="0" fontId="0" fillId="0" borderId="19" xfId="57" applyFont="1" applyFill="1" applyBorder="1" applyAlignment="1">
      <alignment horizontal="center" wrapText="1"/>
      <protection/>
    </xf>
    <xf numFmtId="0" fontId="0" fillId="0" borderId="11" xfId="0" applyFont="1" applyBorder="1" applyAlignment="1">
      <alignment/>
    </xf>
    <xf numFmtId="180" fontId="21" fillId="0" borderId="0" xfId="57" applyNumberFormat="1" applyFont="1" applyFill="1" applyBorder="1" applyAlignment="1">
      <alignment horizontal="right"/>
      <protection/>
    </xf>
    <xf numFmtId="0" fontId="0" fillId="0" borderId="18" xfId="54" applyFont="1" applyBorder="1" applyAlignment="1">
      <alignment horizontal="left" wrapText="1"/>
      <protection/>
    </xf>
    <xf numFmtId="0" fontId="7" fillId="0" borderId="15" xfId="0" applyFont="1" applyFill="1" applyBorder="1" applyAlignment="1">
      <alignment horizontal="center" wrapText="1"/>
    </xf>
    <xf numFmtId="0" fontId="0" fillId="0" borderId="11" xfId="0" applyFont="1" applyBorder="1" applyAlignment="1">
      <alignment/>
    </xf>
    <xf numFmtId="0" fontId="0" fillId="0" borderId="18" xfId="54" applyFont="1" applyFill="1" applyBorder="1" applyAlignment="1">
      <alignment horizontal="left" wrapText="1"/>
      <protection/>
    </xf>
    <xf numFmtId="182" fontId="0" fillId="0" borderId="0" xfId="0" applyNumberFormat="1" applyFont="1" applyFill="1" applyBorder="1" applyAlignment="1">
      <alignment horizontal="center" wrapText="1"/>
    </xf>
    <xf numFmtId="0" fontId="22" fillId="0" borderId="17" xfId="0"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xf>
    <xf numFmtId="0" fontId="19" fillId="0" borderId="18" xfId="0" applyFont="1" applyFill="1" applyBorder="1" applyAlignment="1">
      <alignment horizontal="left" vertical="center" wrapText="1"/>
    </xf>
    <xf numFmtId="0" fontId="30" fillId="7" borderId="17" xfId="0" applyFont="1" applyFill="1" applyBorder="1" applyAlignment="1">
      <alignment horizontal="center" wrapText="1"/>
    </xf>
    <xf numFmtId="0" fontId="0" fillId="0" borderId="18" xfId="0" applyBorder="1" applyAlignment="1">
      <alignment horizontal="left" wrapText="1"/>
    </xf>
    <xf numFmtId="0" fontId="22" fillId="0" borderId="17" xfId="0" applyFont="1" applyBorder="1" applyAlignment="1">
      <alignment horizontal="center" wrapText="1"/>
    </xf>
    <xf numFmtId="0" fontId="18" fillId="0" borderId="0" xfId="0" applyFont="1" applyBorder="1" applyAlignment="1">
      <alignment horizontal="left"/>
    </xf>
    <xf numFmtId="0" fontId="19" fillId="0" borderId="0" xfId="0" applyFont="1" applyBorder="1" applyAlignment="1">
      <alignment horizontal="left"/>
    </xf>
    <xf numFmtId="0" fontId="2" fillId="0" borderId="18" xfId="0" applyFont="1" applyFill="1" applyBorder="1" applyAlignment="1">
      <alignment horizontal="left" wrapText="1"/>
    </xf>
    <xf numFmtId="0" fontId="0" fillId="0" borderId="18" xfId="0" applyFont="1" applyBorder="1" applyAlignment="1">
      <alignment horizontal="left" vertical="center" wrapText="1"/>
    </xf>
    <xf numFmtId="0" fontId="0" fillId="0" borderId="0" xfId="54" applyAlignment="1">
      <alignment horizontal="center" wrapText="1"/>
      <protection/>
    </xf>
    <xf numFmtId="0" fontId="0" fillId="0" borderId="18" xfId="0" applyBorder="1" applyAlignment="1">
      <alignment horizontal="center" wrapText="1"/>
    </xf>
    <xf numFmtId="0" fontId="0" fillId="0" borderId="18" xfId="0" applyFont="1" applyBorder="1" applyAlignment="1">
      <alignment horizontal="center" wrapText="1"/>
    </xf>
    <xf numFmtId="49" fontId="13" fillId="0" borderId="0" xfId="0" applyNumberFormat="1" applyFont="1" applyAlignment="1">
      <alignment horizontal="center" wrapText="1"/>
    </xf>
    <xf numFmtId="0" fontId="16" fillId="0" borderId="0" xfId="0" applyFont="1" applyAlignment="1">
      <alignment horizontal="left"/>
    </xf>
    <xf numFmtId="0" fontId="13" fillId="0" borderId="0" xfId="0" applyFont="1" applyAlignment="1">
      <alignment horizontal="center" vertical="center" wrapText="1"/>
    </xf>
    <xf numFmtId="180" fontId="13" fillId="0" borderId="0" xfId="0" applyNumberFormat="1" applyFont="1" applyAlignment="1">
      <alignment horizontal="center" wrapText="1"/>
    </xf>
    <xf numFmtId="0" fontId="15" fillId="0" borderId="0" xfId="0" applyFont="1" applyAlignment="1">
      <alignment horizontal="center" wrapText="1"/>
    </xf>
    <xf numFmtId="0" fontId="13" fillId="0" borderId="0" xfId="0" applyFont="1" applyAlignment="1">
      <alignment horizontal="center" wrapText="1"/>
    </xf>
    <xf numFmtId="49" fontId="16" fillId="0" borderId="0" xfId="0" applyNumberFormat="1" applyFont="1" applyAlignment="1">
      <alignment horizontal="center" wrapText="1"/>
    </xf>
    <xf numFmtId="0" fontId="13" fillId="0" borderId="0" xfId="0" applyFont="1" applyAlignment="1">
      <alignment horizontal="left"/>
    </xf>
    <xf numFmtId="0" fontId="16" fillId="0" borderId="0" xfId="0" applyFont="1" applyAlignment="1">
      <alignment horizontal="center" vertical="center" wrapText="1"/>
    </xf>
    <xf numFmtId="180" fontId="16" fillId="0" borderId="0" xfId="0" applyNumberFormat="1" applyFont="1" applyAlignment="1">
      <alignment horizontal="center" wrapText="1"/>
    </xf>
    <xf numFmtId="0" fontId="17" fillId="0" borderId="0" xfId="0" applyFont="1" applyAlignment="1">
      <alignment horizontal="center" wrapText="1"/>
    </xf>
    <xf numFmtId="0" fontId="16" fillId="0" borderId="0" xfId="0" applyFont="1" applyAlignment="1">
      <alignment horizontal="center" wrapText="1"/>
    </xf>
    <xf numFmtId="49" fontId="16" fillId="0" borderId="0" xfId="0" applyNumberFormat="1" applyFont="1" applyAlignment="1">
      <alignment horizontal="left"/>
    </xf>
    <xf numFmtId="0" fontId="13" fillId="0" borderId="0" xfId="0" applyFont="1" applyAlignment="1">
      <alignment horizontal="center" vertical="center"/>
    </xf>
    <xf numFmtId="4" fontId="13" fillId="0" borderId="0" xfId="0" applyNumberFormat="1" applyFont="1" applyAlignment="1">
      <alignment horizontal="center" vertical="center" wrapText="1"/>
    </xf>
    <xf numFmtId="0" fontId="17" fillId="0" borderId="0" xfId="0" applyFont="1" applyAlignment="1">
      <alignment horizontal="left"/>
    </xf>
    <xf numFmtId="0" fontId="23" fillId="0" borderId="0" xfId="56" applyFont="1" applyFill="1" applyBorder="1" applyAlignment="1">
      <alignment horizontal="center" wrapText="1"/>
      <protection/>
    </xf>
    <xf numFmtId="0" fontId="10" fillId="0" borderId="0" xfId="0" applyFont="1" applyAlignment="1">
      <alignment/>
    </xf>
    <xf numFmtId="0" fontId="19" fillId="0" borderId="18" xfId="0" applyFont="1" applyFill="1" applyBorder="1" applyAlignment="1">
      <alignment horizontal="left" wrapText="1"/>
    </xf>
    <xf numFmtId="49" fontId="10" fillId="33" borderId="0" xfId="0" applyNumberFormat="1" applyFont="1" applyFill="1" applyAlignment="1">
      <alignment horizontal="right"/>
    </xf>
    <xf numFmtId="0" fontId="19" fillId="0" borderId="0" xfId="0" applyFont="1" applyFill="1" applyAlignment="1">
      <alignment horizontal="left"/>
    </xf>
    <xf numFmtId="183" fontId="0" fillId="0" borderId="16" xfId="0" applyNumberFormat="1" applyFont="1" applyFill="1" applyBorder="1" applyAlignment="1">
      <alignment horizontal="center" wrapText="1"/>
    </xf>
    <xf numFmtId="183" fontId="0" fillId="0" borderId="0" xfId="0" applyNumberFormat="1" applyFont="1" applyFill="1" applyBorder="1" applyAlignment="1">
      <alignment horizontal="center" wrapText="1"/>
    </xf>
    <xf numFmtId="183" fontId="0" fillId="0" borderId="16" xfId="0" applyNumberFormat="1" applyFont="1" applyFill="1" applyBorder="1" applyAlignment="1">
      <alignment horizontal="center" vertical="center" wrapText="1"/>
    </xf>
    <xf numFmtId="183" fontId="0" fillId="0" borderId="0" xfId="0" applyNumberFormat="1" applyFont="1" applyFill="1" applyBorder="1" applyAlignment="1">
      <alignment horizontal="center" vertical="center" wrapText="1"/>
    </xf>
    <xf numFmtId="183" fontId="7" fillId="13" borderId="16" xfId="0" applyNumberFormat="1" applyFont="1" applyFill="1" applyBorder="1" applyAlignment="1">
      <alignment horizontal="center" vertical="center" wrapText="1"/>
    </xf>
    <xf numFmtId="183" fontId="3" fillId="0" borderId="0" xfId="0" applyNumberFormat="1" applyFont="1" applyBorder="1" applyAlignment="1">
      <alignment/>
    </xf>
    <xf numFmtId="183" fontId="7" fillId="0" borderId="16" xfId="0" applyNumberFormat="1" applyFont="1" applyFill="1" applyBorder="1" applyAlignment="1">
      <alignment horizontal="center" vertical="center" wrapText="1"/>
    </xf>
    <xf numFmtId="183" fontId="0" fillId="7" borderId="16" xfId="0" applyNumberFormat="1" applyFont="1" applyFill="1" applyBorder="1" applyAlignment="1">
      <alignment horizontal="center" vertical="center" wrapText="1"/>
    </xf>
    <xf numFmtId="183" fontId="0" fillId="7" borderId="16" xfId="0" applyNumberFormat="1" applyFont="1" applyFill="1" applyBorder="1" applyAlignment="1">
      <alignment horizontal="center" wrapText="1"/>
    </xf>
    <xf numFmtId="183" fontId="3" fillId="7" borderId="0" xfId="0" applyNumberFormat="1" applyFont="1" applyFill="1" applyBorder="1" applyAlignment="1">
      <alignment horizontal="center" wrapText="1"/>
    </xf>
    <xf numFmtId="183" fontId="3" fillId="0" borderId="16" xfId="0" applyNumberFormat="1" applyFont="1" applyFill="1" applyBorder="1" applyAlignment="1">
      <alignment horizontal="center" wrapText="1"/>
    </xf>
    <xf numFmtId="183" fontId="0" fillId="0" borderId="17" xfId="0" applyNumberFormat="1" applyFont="1" applyFill="1" applyBorder="1" applyAlignment="1">
      <alignment horizontal="center" wrapText="1"/>
    </xf>
    <xf numFmtId="183" fontId="22" fillId="0" borderId="19" xfId="57" applyNumberFormat="1" applyFont="1" applyFill="1" applyBorder="1" applyAlignment="1">
      <alignment horizontal="right"/>
      <protection/>
    </xf>
    <xf numFmtId="183" fontId="22" fillId="0" borderId="19" xfId="57" applyNumberFormat="1" applyFont="1" applyFill="1" applyBorder="1" applyAlignment="1">
      <alignment horizontal="center" wrapText="1"/>
      <protection/>
    </xf>
    <xf numFmtId="183" fontId="6" fillId="0" borderId="0" xfId="57" applyNumberFormat="1" applyFont="1" applyFill="1" applyBorder="1" applyAlignment="1">
      <alignment horizontal="center" wrapText="1"/>
      <protection/>
    </xf>
    <xf numFmtId="183" fontId="13" fillId="0" borderId="0" xfId="0" applyNumberFormat="1" applyFont="1" applyFill="1" applyBorder="1" applyAlignment="1">
      <alignment horizontal="center" wrapText="1"/>
    </xf>
    <xf numFmtId="183" fontId="16" fillId="0" borderId="0" xfId="0" applyNumberFormat="1" applyFont="1" applyFill="1" applyBorder="1" applyAlignment="1">
      <alignment horizontal="left"/>
    </xf>
    <xf numFmtId="183" fontId="17" fillId="0" borderId="0" xfId="0" applyNumberFormat="1" applyFont="1" applyFill="1" applyBorder="1" applyAlignment="1">
      <alignment horizontal="left"/>
    </xf>
    <xf numFmtId="183" fontId="0" fillId="0" borderId="0" xfId="0" applyNumberFormat="1" applyFont="1" applyFill="1" applyAlignment="1">
      <alignment horizontal="center" wrapText="1"/>
    </xf>
    <xf numFmtId="183" fontId="2" fillId="0" borderId="0" xfId="0" applyNumberFormat="1" applyFont="1" applyFill="1" applyBorder="1" applyAlignment="1">
      <alignment horizontal="center" wrapText="1"/>
    </xf>
    <xf numFmtId="183" fontId="14" fillId="0" borderId="11" xfId="0" applyNumberFormat="1" applyFont="1" applyFill="1" applyBorder="1" applyAlignment="1">
      <alignment horizontal="right"/>
    </xf>
    <xf numFmtId="183" fontId="22" fillId="0" borderId="11" xfId="57" applyNumberFormat="1" applyFont="1" applyFill="1" applyBorder="1" applyAlignment="1">
      <alignment horizontal="center" wrapText="1"/>
      <protection/>
    </xf>
    <xf numFmtId="183" fontId="0" fillId="33" borderId="0" xfId="0" applyNumberFormat="1" applyFont="1" applyFill="1" applyAlignment="1">
      <alignment horizontal="center" wrapText="1"/>
    </xf>
    <xf numFmtId="183" fontId="3" fillId="33" borderId="0" xfId="0" applyNumberFormat="1" applyFont="1" applyFill="1" applyAlignment="1">
      <alignment/>
    </xf>
    <xf numFmtId="183" fontId="3" fillId="0" borderId="0" xfId="0" applyNumberFormat="1" applyFont="1" applyAlignment="1">
      <alignment/>
    </xf>
    <xf numFmtId="183" fontId="7" fillId="0" borderId="14" xfId="0" applyNumberFormat="1" applyFont="1" applyFill="1" applyBorder="1" applyAlignment="1">
      <alignment horizontal="center" vertical="center" wrapText="1"/>
    </xf>
    <xf numFmtId="183" fontId="20" fillId="0" borderId="0" xfId="0" applyNumberFormat="1" applyFont="1" applyBorder="1" applyAlignment="1">
      <alignment/>
    </xf>
    <xf numFmtId="183" fontId="7" fillId="0" borderId="15" xfId="0" applyNumberFormat="1" applyFont="1" applyFill="1" applyBorder="1" applyAlignment="1">
      <alignment horizontal="center" vertical="center" wrapText="1"/>
    </xf>
    <xf numFmtId="183" fontId="0" fillId="13" borderId="16" xfId="54" applyNumberFormat="1" applyFont="1" applyFill="1" applyBorder="1" applyAlignment="1">
      <alignment horizontal="center" wrapText="1"/>
      <protection/>
    </xf>
    <xf numFmtId="183" fontId="6" fillId="13" borderId="0" xfId="54" applyNumberFormat="1" applyFont="1" applyFill="1" applyBorder="1" applyAlignment="1">
      <alignment horizontal="center" wrapText="1"/>
      <protection/>
    </xf>
    <xf numFmtId="183" fontId="0" fillId="0" borderId="16" xfId="56" applyNumberFormat="1" applyFont="1" applyFill="1" applyBorder="1" applyAlignment="1">
      <alignment horizontal="center" wrapText="1"/>
      <protection/>
    </xf>
    <xf numFmtId="183" fontId="23" fillId="0" borderId="17" xfId="0" applyNumberFormat="1" applyFont="1" applyFill="1" applyBorder="1" applyAlignment="1">
      <alignment horizontal="center" wrapText="1"/>
    </xf>
    <xf numFmtId="183" fontId="23" fillId="0" borderId="17" xfId="56" applyNumberFormat="1" applyFont="1" applyFill="1" applyBorder="1" applyAlignment="1">
      <alignment horizontal="center" wrapText="1"/>
      <protection/>
    </xf>
    <xf numFmtId="183" fontId="0" fillId="0" borderId="17" xfId="56" applyNumberFormat="1" applyFont="1" applyFill="1" applyBorder="1" applyAlignment="1">
      <alignment horizontal="center" wrapText="1"/>
      <protection/>
    </xf>
    <xf numFmtId="183" fontId="0" fillId="0" borderId="16" xfId="54" applyNumberFormat="1" applyFont="1" applyFill="1" applyBorder="1" applyAlignment="1">
      <alignment horizontal="center" wrapText="1"/>
      <protection/>
    </xf>
    <xf numFmtId="183" fontId="0" fillId="0" borderId="17" xfId="54" applyNumberFormat="1" applyFont="1" applyFill="1" applyBorder="1" applyAlignment="1">
      <alignment horizontal="center" wrapText="1"/>
      <protection/>
    </xf>
    <xf numFmtId="183" fontId="0" fillId="0" borderId="0" xfId="54" applyNumberFormat="1" applyFont="1" applyFill="1" applyBorder="1" applyAlignment="1">
      <alignment horizontal="center" wrapText="1"/>
      <protection/>
    </xf>
    <xf numFmtId="183" fontId="3" fillId="13" borderId="16" xfId="54" applyNumberFormat="1" applyFont="1" applyFill="1" applyBorder="1" applyAlignment="1">
      <alignment horizontal="center" wrapText="1"/>
      <protection/>
    </xf>
    <xf numFmtId="183" fontId="3" fillId="13" borderId="0" xfId="54" applyNumberFormat="1" applyFont="1" applyFill="1" applyBorder="1" applyAlignment="1">
      <alignment horizontal="center" wrapText="1"/>
      <protection/>
    </xf>
    <xf numFmtId="183" fontId="3" fillId="0" borderId="16" xfId="54" applyNumberFormat="1" applyFont="1" applyFill="1" applyBorder="1" applyAlignment="1">
      <alignment horizontal="center" wrapText="1"/>
      <protection/>
    </xf>
    <xf numFmtId="183" fontId="3" fillId="0" borderId="0" xfId="54" applyNumberFormat="1" applyFont="1" applyFill="1" applyBorder="1" applyAlignment="1">
      <alignment horizontal="center" wrapText="1"/>
      <protection/>
    </xf>
    <xf numFmtId="183" fontId="2" fillId="13" borderId="17" xfId="54" applyNumberFormat="1" applyFont="1" applyFill="1" applyBorder="1" applyAlignment="1">
      <alignment horizontal="center" wrapText="1"/>
      <protection/>
    </xf>
    <xf numFmtId="183" fontId="6" fillId="0" borderId="17" xfId="54" applyNumberFormat="1" applyFont="1" applyFill="1" applyBorder="1" applyAlignment="1">
      <alignment horizontal="center" wrapText="1"/>
      <protection/>
    </xf>
    <xf numFmtId="183" fontId="3" fillId="0" borderId="0" xfId="57" applyNumberFormat="1" applyFont="1" applyFill="1" applyBorder="1" applyAlignment="1">
      <alignment horizontal="center" wrapText="1"/>
      <protection/>
    </xf>
    <xf numFmtId="183" fontId="0" fillId="13" borderId="16" xfId="0" applyNumberFormat="1" applyFont="1" applyFill="1" applyBorder="1" applyAlignment="1">
      <alignment horizontal="center" wrapText="1"/>
    </xf>
    <xf numFmtId="183" fontId="2" fillId="13" borderId="17" xfId="0" applyNumberFormat="1" applyFont="1" applyFill="1" applyBorder="1" applyAlignment="1">
      <alignment horizontal="center" wrapText="1"/>
    </xf>
    <xf numFmtId="183" fontId="2" fillId="0" borderId="17" xfId="0" applyNumberFormat="1" applyFont="1" applyFill="1" applyBorder="1" applyAlignment="1">
      <alignment horizontal="center" wrapText="1"/>
    </xf>
    <xf numFmtId="183" fontId="0" fillId="0" borderId="16" xfId="0" applyNumberFormat="1" applyFont="1" applyBorder="1" applyAlignment="1">
      <alignment horizontal="center" wrapText="1"/>
    </xf>
    <xf numFmtId="183" fontId="68" fillId="0" borderId="0" xfId="0" applyNumberFormat="1" applyFont="1" applyAlignment="1">
      <alignment horizontal="center" wrapText="1"/>
    </xf>
    <xf numFmtId="183" fontId="3" fillId="0" borderId="0" xfId="0" applyNumberFormat="1" applyFont="1" applyFill="1" applyBorder="1" applyAlignment="1">
      <alignment horizontal="center" wrapText="1"/>
    </xf>
    <xf numFmtId="183" fontId="11" fillId="0" borderId="0" xfId="0" applyNumberFormat="1" applyFont="1" applyFill="1" applyAlignment="1">
      <alignment/>
    </xf>
    <xf numFmtId="183" fontId="12" fillId="0" borderId="0" xfId="0" applyNumberFormat="1" applyFont="1" applyFill="1" applyAlignment="1">
      <alignment horizontal="center"/>
    </xf>
    <xf numFmtId="183" fontId="0" fillId="0" borderId="0" xfId="0" applyNumberFormat="1" applyFont="1" applyFill="1" applyAlignment="1">
      <alignment horizontal="center" vertical="center" wrapText="1"/>
    </xf>
    <xf numFmtId="183" fontId="17" fillId="0" borderId="0" xfId="0" applyNumberFormat="1" applyFont="1" applyFill="1" applyBorder="1" applyAlignment="1">
      <alignment horizontal="center"/>
    </xf>
    <xf numFmtId="183" fontId="22" fillId="0" borderId="0" xfId="57" applyNumberFormat="1" applyFont="1" applyFill="1" applyBorder="1" applyAlignment="1">
      <alignment horizontal="right" vertical="center"/>
      <protection/>
    </xf>
    <xf numFmtId="183" fontId="22" fillId="0" borderId="0" xfId="57" applyNumberFormat="1" applyFont="1" applyFill="1" applyBorder="1" applyAlignment="1">
      <alignment horizontal="right" wrapText="1"/>
      <protection/>
    </xf>
    <xf numFmtId="183" fontId="0" fillId="0" borderId="11" xfId="57" applyNumberFormat="1" applyFont="1" applyFill="1" applyBorder="1" applyAlignment="1">
      <alignment horizontal="center" vertical="center" wrapText="1"/>
      <protection/>
    </xf>
    <xf numFmtId="183" fontId="22" fillId="0" borderId="11" xfId="57" applyNumberFormat="1" applyFont="1" applyFill="1" applyBorder="1" applyAlignment="1">
      <alignment horizontal="right" wrapText="1"/>
      <protection/>
    </xf>
    <xf numFmtId="183" fontId="0" fillId="0" borderId="0" xfId="57" applyNumberFormat="1" applyFont="1" applyFill="1" applyBorder="1" applyAlignment="1">
      <alignment horizontal="center" vertical="center" wrapText="1"/>
      <protection/>
    </xf>
    <xf numFmtId="180" fontId="0" fillId="0" borderId="0" xfId="0" applyNumberFormat="1" applyFont="1" applyAlignment="1">
      <alignment/>
    </xf>
    <xf numFmtId="49" fontId="0" fillId="0" borderId="16" xfId="0" applyNumberFormat="1" applyFont="1" applyFill="1" applyBorder="1" applyAlignment="1">
      <alignment horizontal="center" wrapText="1"/>
    </xf>
    <xf numFmtId="0" fontId="0" fillId="0" borderId="0" xfId="0" applyFont="1" applyAlignment="1">
      <alignment vertical="top" wrapText="1"/>
    </xf>
    <xf numFmtId="0" fontId="0" fillId="0" borderId="18" xfId="55" applyBorder="1" applyAlignment="1">
      <alignment vertical="top" wrapText="1"/>
      <protection/>
    </xf>
    <xf numFmtId="0" fontId="0" fillId="0" borderId="18" xfId="0" applyFont="1" applyFill="1" applyBorder="1" applyAlignment="1">
      <alignment horizontal="center" wrapText="1"/>
    </xf>
    <xf numFmtId="0" fontId="0" fillId="0" borderId="18" xfId="55" applyFont="1" applyBorder="1" applyAlignment="1">
      <alignment vertical="top" wrapText="1"/>
      <protection/>
    </xf>
    <xf numFmtId="0" fontId="0" fillId="0" borderId="18" xfId="55" applyFont="1" applyBorder="1" applyAlignment="1">
      <alignment horizontal="justify" vertical="top" wrapText="1"/>
      <protection/>
    </xf>
    <xf numFmtId="0" fontId="0" fillId="0" borderId="18" xfId="55" applyFont="1" applyBorder="1" applyAlignment="1">
      <alignment vertical="top" wrapText="1"/>
      <protection/>
    </xf>
    <xf numFmtId="0" fontId="0" fillId="0" borderId="18" xfId="52" applyFont="1" applyBorder="1" applyAlignment="1">
      <alignment vertical="top" wrapText="1"/>
      <protection/>
    </xf>
    <xf numFmtId="0" fontId="0" fillId="0" borderId="18" xfId="52" applyFont="1" applyBorder="1" applyAlignment="1">
      <alignment vertical="top" wrapText="1"/>
      <protection/>
    </xf>
    <xf numFmtId="0" fontId="0" fillId="0" borderId="18" xfId="55" applyBorder="1" applyAlignment="1">
      <alignment horizontal="justify" vertical="top" wrapText="1"/>
      <protection/>
    </xf>
    <xf numFmtId="0" fontId="0" fillId="0" borderId="18" xfId="55" applyFont="1" applyBorder="1" applyAlignment="1" quotePrefix="1">
      <alignment vertical="top" wrapText="1"/>
      <protection/>
    </xf>
    <xf numFmtId="0" fontId="29" fillId="0" borderId="0" xfId="0" applyFont="1" applyBorder="1" applyAlignment="1">
      <alignment horizontal="left"/>
    </xf>
    <xf numFmtId="0" fontId="30" fillId="13" borderId="17" xfId="0" applyFont="1" applyFill="1" applyBorder="1" applyAlignment="1">
      <alignment horizontal="center" wrapText="1"/>
    </xf>
    <xf numFmtId="180" fontId="0" fillId="13" borderId="16" xfId="0" applyNumberFormat="1" applyFont="1" applyFill="1" applyBorder="1" applyAlignment="1">
      <alignment horizontal="center" vertical="center" wrapText="1"/>
    </xf>
    <xf numFmtId="180" fontId="0" fillId="13" borderId="16" xfId="0" applyNumberFormat="1" applyFont="1" applyFill="1" applyBorder="1" applyAlignment="1">
      <alignment horizontal="center" wrapText="1"/>
    </xf>
    <xf numFmtId="0" fontId="3" fillId="13" borderId="0" xfId="0" applyFont="1" applyFill="1" applyBorder="1" applyAlignment="1">
      <alignment horizontal="center" wrapText="1"/>
    </xf>
    <xf numFmtId="0" fontId="3" fillId="13" borderId="0" xfId="0" applyFont="1" applyFill="1" applyBorder="1" applyAlignment="1">
      <alignment/>
    </xf>
    <xf numFmtId="0" fontId="22" fillId="13" borderId="0" xfId="0" applyFont="1" applyFill="1" applyBorder="1" applyAlignment="1">
      <alignment horizontal="center" wrapText="1"/>
    </xf>
    <xf numFmtId="0" fontId="0" fillId="13" borderId="0" xfId="0" applyFont="1" applyFill="1" applyBorder="1" applyAlignment="1">
      <alignment horizontal="left" wrapText="1"/>
    </xf>
    <xf numFmtId="180" fontId="0" fillId="13" borderId="0" xfId="0" applyNumberFormat="1" applyFont="1" applyFill="1" applyBorder="1" applyAlignment="1">
      <alignment horizontal="center" wrapText="1"/>
    </xf>
    <xf numFmtId="180" fontId="0" fillId="0" borderId="0" xfId="0" applyNumberFormat="1" applyFont="1" applyFill="1" applyBorder="1" applyAlignment="1">
      <alignment horizontal="center" wrapText="1"/>
    </xf>
    <xf numFmtId="0" fontId="10" fillId="0" borderId="0" xfId="0" applyFont="1" applyBorder="1" applyAlignment="1">
      <alignment horizontal="left" wrapText="1"/>
    </xf>
    <xf numFmtId="183" fontId="0" fillId="34" borderId="16" xfId="56" applyNumberFormat="1" applyFont="1" applyFill="1" applyBorder="1" applyAlignment="1" applyProtection="1">
      <alignment horizontal="center" wrapText="1"/>
      <protection locked="0"/>
    </xf>
    <xf numFmtId="183" fontId="0" fillId="34" borderId="16" xfId="0" applyNumberFormat="1" applyFont="1" applyFill="1" applyBorder="1" applyAlignment="1" applyProtection="1">
      <alignment horizontal="center" wrapText="1"/>
      <protection locked="0"/>
    </xf>
    <xf numFmtId="183" fontId="0" fillId="34" borderId="18" xfId="54" applyNumberFormat="1" applyFont="1" applyFill="1" applyBorder="1" applyAlignment="1" applyProtection="1">
      <alignment horizontal="center" wrapText="1"/>
      <protection locked="0"/>
    </xf>
    <xf numFmtId="183" fontId="0" fillId="34" borderId="16" xfId="54" applyNumberFormat="1" applyFont="1" applyFill="1" applyBorder="1" applyAlignment="1" applyProtection="1">
      <alignment horizontal="center" wrapText="1"/>
      <protection locked="0"/>
    </xf>
    <xf numFmtId="183" fontId="22" fillId="34" borderId="0" xfId="57" applyNumberFormat="1" applyFont="1" applyFill="1" applyBorder="1" applyAlignment="1" applyProtection="1">
      <alignment horizontal="center" wrapText="1"/>
      <protection locked="0"/>
    </xf>
    <xf numFmtId="185" fontId="0" fillId="34" borderId="16" xfId="0" applyNumberFormat="1" applyFont="1" applyFill="1" applyBorder="1" applyAlignment="1" applyProtection="1">
      <alignment horizontal="center" wrapText="1"/>
      <protection locked="0"/>
    </xf>
    <xf numFmtId="180" fontId="21" fillId="0" borderId="0" xfId="57" applyNumberFormat="1" applyFont="1" applyFill="1" applyBorder="1" applyAlignment="1">
      <alignment horizontal="right" wrapText="1"/>
      <protection/>
    </xf>
    <xf numFmtId="180" fontId="8" fillId="0" borderId="0" xfId="0" applyNumberFormat="1" applyFont="1" applyFill="1" applyAlignment="1">
      <alignment horizontal="center" wrapText="1"/>
    </xf>
  </cellXfs>
  <cellStyles count="6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Hyperlink 2"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102" xfId="52"/>
    <cellStyle name="Normal 2" xfId="53"/>
    <cellStyle name="Normal 3" xfId="54"/>
    <cellStyle name="Normal 4" xfId="55"/>
    <cellStyle name="Normal_Brusic" xfId="56"/>
    <cellStyle name="Normal_Brusic 2" xfId="57"/>
    <cellStyle name="Obracun" xfId="58"/>
    <cellStyle name="Percent" xfId="59"/>
    <cellStyle name="Povezana ćelija" xfId="60"/>
    <cellStyle name="Followed Hyperlink" xfId="61"/>
    <cellStyle name="Provjera ćelije" xfId="62"/>
    <cellStyle name="Stavka kolicina" xfId="63"/>
    <cellStyle name="Stavka OPIS" xfId="64"/>
    <cellStyle name="Style 1" xfId="65"/>
    <cellStyle name="Tekst objašnjenja" xfId="66"/>
    <cellStyle name="Tekst upozorenja" xfId="67"/>
    <cellStyle name="Ukupni zbroj" xfId="68"/>
    <cellStyle name="Unos" xfId="69"/>
    <cellStyle name="Currency" xfId="70"/>
    <cellStyle name="Currency [0]" xfId="71"/>
    <cellStyle name="Comma" xfId="72"/>
    <cellStyle name="Comma [0]"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2076450</xdr:colOff>
      <xdr:row>0</xdr:row>
      <xdr:rowOff>0</xdr:rowOff>
    </xdr:from>
    <xdr:to>
      <xdr:col>3</xdr:col>
      <xdr:colOff>314325</xdr:colOff>
      <xdr:row>0</xdr:row>
      <xdr:rowOff>0</xdr:rowOff>
    </xdr:to>
    <xdr:pic>
      <xdr:nvPicPr>
        <xdr:cNvPr id="1" name="Picture 1" descr="LOGO%20s"/>
        <xdr:cNvPicPr preferRelativeResize="1">
          <a:picLocks noChangeAspect="1"/>
        </xdr:cNvPicPr>
      </xdr:nvPicPr>
      <xdr:blipFill>
        <a:blip r:embed="rId1"/>
        <a:stretch>
          <a:fillRect/>
        </a:stretch>
      </xdr:blipFill>
      <xdr:spPr>
        <a:xfrm>
          <a:off x="2457450" y="0"/>
          <a:ext cx="1600200" cy="0"/>
        </a:xfrm>
        <a:prstGeom prst="rect">
          <a:avLst/>
        </a:prstGeom>
        <a:noFill/>
        <a:ln w="9525" cmpd="sng">
          <a:noFill/>
        </a:ln>
      </xdr:spPr>
    </xdr:pic>
    <xdr:clientData/>
  </xdr:twoCellAnchor>
  <xdr:twoCellAnchor>
    <xdr:from>
      <xdr:col>1</xdr:col>
      <xdr:colOff>2076450</xdr:colOff>
      <xdr:row>0</xdr:row>
      <xdr:rowOff>0</xdr:rowOff>
    </xdr:from>
    <xdr:to>
      <xdr:col>3</xdr:col>
      <xdr:colOff>314325</xdr:colOff>
      <xdr:row>0</xdr:row>
      <xdr:rowOff>0</xdr:rowOff>
    </xdr:to>
    <xdr:pic>
      <xdr:nvPicPr>
        <xdr:cNvPr id="2" name="Picture 2" descr="LOGO%20s"/>
        <xdr:cNvPicPr preferRelativeResize="1">
          <a:picLocks noChangeAspect="1"/>
        </xdr:cNvPicPr>
      </xdr:nvPicPr>
      <xdr:blipFill>
        <a:blip r:embed="rId1"/>
        <a:stretch>
          <a:fillRect/>
        </a:stretch>
      </xdr:blipFill>
      <xdr:spPr>
        <a:xfrm>
          <a:off x="2457450" y="0"/>
          <a:ext cx="16002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2076450</xdr:colOff>
      <xdr:row>0</xdr:row>
      <xdr:rowOff>0</xdr:rowOff>
    </xdr:from>
    <xdr:to>
      <xdr:col>3</xdr:col>
      <xdr:colOff>314325</xdr:colOff>
      <xdr:row>0</xdr:row>
      <xdr:rowOff>0</xdr:rowOff>
    </xdr:to>
    <xdr:pic>
      <xdr:nvPicPr>
        <xdr:cNvPr id="1" name="Picture 1" descr="LOGO%20s"/>
        <xdr:cNvPicPr preferRelativeResize="1">
          <a:picLocks noChangeAspect="1"/>
        </xdr:cNvPicPr>
      </xdr:nvPicPr>
      <xdr:blipFill>
        <a:blip r:embed="rId1"/>
        <a:stretch>
          <a:fillRect/>
        </a:stretch>
      </xdr:blipFill>
      <xdr:spPr>
        <a:xfrm>
          <a:off x="2457450" y="0"/>
          <a:ext cx="1600200" cy="0"/>
        </a:xfrm>
        <a:prstGeom prst="rect">
          <a:avLst/>
        </a:prstGeom>
        <a:noFill/>
        <a:ln w="9525" cmpd="sng">
          <a:noFill/>
        </a:ln>
      </xdr:spPr>
    </xdr:pic>
    <xdr:clientData/>
  </xdr:twoCellAnchor>
  <xdr:twoCellAnchor>
    <xdr:from>
      <xdr:col>1</xdr:col>
      <xdr:colOff>2076450</xdr:colOff>
      <xdr:row>0</xdr:row>
      <xdr:rowOff>0</xdr:rowOff>
    </xdr:from>
    <xdr:to>
      <xdr:col>3</xdr:col>
      <xdr:colOff>314325</xdr:colOff>
      <xdr:row>0</xdr:row>
      <xdr:rowOff>0</xdr:rowOff>
    </xdr:to>
    <xdr:pic>
      <xdr:nvPicPr>
        <xdr:cNvPr id="2" name="Picture 2" descr="LOGO%20s"/>
        <xdr:cNvPicPr preferRelativeResize="1">
          <a:picLocks noChangeAspect="1"/>
        </xdr:cNvPicPr>
      </xdr:nvPicPr>
      <xdr:blipFill>
        <a:blip r:embed="rId1"/>
        <a:stretch>
          <a:fillRect/>
        </a:stretch>
      </xdr:blipFill>
      <xdr:spPr>
        <a:xfrm>
          <a:off x="2457450" y="0"/>
          <a:ext cx="16002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3"/>
  </sheetPr>
  <dimension ref="A1:H60"/>
  <sheetViews>
    <sheetView view="pageBreakPreview" zoomScaleSheetLayoutView="100" zoomScalePageLayoutView="0" workbookViewId="0" topLeftCell="A13">
      <selection activeCell="J26" sqref="J26"/>
    </sheetView>
  </sheetViews>
  <sheetFormatPr defaultColWidth="9.140625" defaultRowHeight="12.75"/>
  <cols>
    <col min="1" max="1" width="5.7109375" style="10" customWidth="1"/>
    <col min="2" max="2" width="43.7109375" style="11" customWidth="1"/>
    <col min="3" max="3" width="6.7109375" style="10" customWidth="1"/>
    <col min="4" max="4" width="7.7109375" style="10" customWidth="1"/>
    <col min="5" max="5" width="12.7109375" style="26" customWidth="1"/>
    <col min="6" max="6" width="14.57421875" style="26" customWidth="1"/>
    <col min="7" max="7" width="24.421875" style="92" customWidth="1"/>
    <col min="8" max="8" width="11.7109375" style="15" bestFit="1" customWidth="1"/>
    <col min="9" max="9" width="16.57421875" style="10" hidden="1" customWidth="1"/>
    <col min="10" max="10" width="10.7109375" style="10" bestFit="1" customWidth="1"/>
    <col min="11" max="16384" width="9.140625" style="10" customWidth="1"/>
  </cols>
  <sheetData>
    <row r="1" spans="5:8" s="1" customFormat="1" ht="15.75" customHeight="1">
      <c r="E1" s="2"/>
      <c r="F1" s="3"/>
      <c r="G1" s="4"/>
      <c r="H1" s="3"/>
    </row>
    <row r="2" spans="1:8" s="1" customFormat="1" ht="15.75" customHeight="1">
      <c r="A2" s="94" t="s">
        <v>79</v>
      </c>
      <c r="B2" s="5"/>
      <c r="C2" s="6"/>
      <c r="D2" s="7"/>
      <c r="E2" s="8"/>
      <c r="F2" s="95" t="s">
        <v>105</v>
      </c>
      <c r="G2" s="4"/>
      <c r="H2" s="9"/>
    </row>
    <row r="3" spans="5:7" ht="15.75" customHeight="1">
      <c r="E3" s="12"/>
      <c r="F3" s="13"/>
      <c r="G3" s="14"/>
    </row>
    <row r="4" spans="5:7" ht="15.75" customHeight="1">
      <c r="E4" s="12"/>
      <c r="F4" s="303"/>
      <c r="G4" s="14"/>
    </row>
    <row r="5" spans="1:8" s="1" customFormat="1" ht="15.75" customHeight="1">
      <c r="A5" s="16"/>
      <c r="B5" s="304" t="s">
        <v>172</v>
      </c>
      <c r="C5" s="17"/>
      <c r="D5" s="18"/>
      <c r="E5" s="2"/>
      <c r="F5" s="9"/>
      <c r="G5" s="19"/>
      <c r="H5" s="15"/>
    </row>
    <row r="6" spans="1:8" s="1" customFormat="1" ht="7.5" customHeight="1">
      <c r="A6" s="16"/>
      <c r="B6" s="17"/>
      <c r="C6" s="17"/>
      <c r="D6" s="18"/>
      <c r="E6" s="2"/>
      <c r="F6" s="9"/>
      <c r="G6" s="19"/>
      <c r="H6" s="15"/>
    </row>
    <row r="7" spans="1:7" s="1" customFormat="1" ht="22.5" customHeight="1">
      <c r="A7" s="20"/>
      <c r="B7" s="219" t="s">
        <v>80</v>
      </c>
      <c r="G7" s="4"/>
    </row>
    <row r="8" spans="1:8" s="1" customFormat="1" ht="19.5" customHeight="1">
      <c r="A8" s="22"/>
      <c r="B8" s="23"/>
      <c r="C8" s="24"/>
      <c r="D8" s="24"/>
      <c r="E8" s="25"/>
      <c r="F8" s="26"/>
      <c r="G8" s="4"/>
      <c r="H8" s="2"/>
    </row>
    <row r="9" spans="1:8" s="33" customFormat="1" ht="15.75" customHeight="1">
      <c r="A9" s="27"/>
      <c r="B9" s="28" t="s">
        <v>0</v>
      </c>
      <c r="C9" s="29"/>
      <c r="D9" s="29"/>
      <c r="E9" s="29"/>
      <c r="F9" s="30"/>
      <c r="G9" s="31"/>
      <c r="H9" s="32"/>
    </row>
    <row r="10" spans="1:7" s="207" customFormat="1" ht="15.75" customHeight="1">
      <c r="A10" s="202"/>
      <c r="B10" s="203"/>
      <c r="C10" s="204"/>
      <c r="D10" s="204"/>
      <c r="E10" s="204"/>
      <c r="F10" s="205"/>
      <c r="G10" s="206"/>
    </row>
    <row r="11" spans="1:7" s="213" customFormat="1" ht="15.75" customHeight="1">
      <c r="A11" s="208"/>
      <c r="B11" s="209" t="s">
        <v>61</v>
      </c>
      <c r="C11" s="210"/>
      <c r="D11" s="210"/>
      <c r="E11" s="210"/>
      <c r="F11" s="211"/>
      <c r="G11" s="212"/>
    </row>
    <row r="12" spans="1:7" s="213" customFormat="1" ht="7.5" customHeight="1">
      <c r="A12" s="208"/>
      <c r="B12" s="209"/>
      <c r="C12" s="210"/>
      <c r="D12" s="210"/>
      <c r="E12" s="210"/>
      <c r="F12" s="211"/>
      <c r="G12" s="212"/>
    </row>
    <row r="13" spans="1:7" s="213" customFormat="1" ht="15.75" customHeight="1">
      <c r="A13" s="208"/>
      <c r="B13" s="209" t="s">
        <v>62</v>
      </c>
      <c r="C13" s="210"/>
      <c r="D13" s="210"/>
      <c r="E13" s="210"/>
      <c r="F13" s="211"/>
      <c r="G13" s="212"/>
    </row>
    <row r="14" spans="1:7" s="213" customFormat="1" ht="15.75" customHeight="1">
      <c r="A14" s="208"/>
      <c r="B14" s="209" t="s">
        <v>63</v>
      </c>
      <c r="C14" s="210"/>
      <c r="D14" s="210"/>
      <c r="E14" s="210"/>
      <c r="F14" s="211"/>
      <c r="G14" s="212"/>
    </row>
    <row r="15" spans="1:7" s="213" customFormat="1" ht="15.75" customHeight="1">
      <c r="A15" s="208"/>
      <c r="B15" s="209" t="s">
        <v>64</v>
      </c>
      <c r="C15" s="210"/>
      <c r="D15" s="210"/>
      <c r="E15" s="210"/>
      <c r="F15" s="211"/>
      <c r="G15" s="212"/>
    </row>
    <row r="16" spans="1:7" s="213" customFormat="1" ht="15.75" customHeight="1">
      <c r="A16" s="208"/>
      <c r="B16" s="209" t="s">
        <v>65</v>
      </c>
      <c r="C16" s="210"/>
      <c r="D16" s="210"/>
      <c r="E16" s="210"/>
      <c r="F16" s="211"/>
      <c r="G16" s="212"/>
    </row>
    <row r="17" spans="1:7" s="213" customFormat="1" ht="7.5" customHeight="1">
      <c r="A17" s="208"/>
      <c r="B17" s="209"/>
      <c r="C17" s="210"/>
      <c r="D17" s="210"/>
      <c r="E17" s="210"/>
      <c r="F17" s="211"/>
      <c r="G17" s="212"/>
    </row>
    <row r="18" spans="1:7" s="213" customFormat="1" ht="15.75" customHeight="1">
      <c r="A18" s="208"/>
      <c r="B18" s="209" t="s">
        <v>66</v>
      </c>
      <c r="C18" s="210"/>
      <c r="D18" s="210"/>
      <c r="E18" s="210"/>
      <c r="F18" s="211"/>
      <c r="G18" s="212"/>
    </row>
    <row r="19" spans="1:7" s="213" customFormat="1" ht="15.75" customHeight="1">
      <c r="A19" s="208"/>
      <c r="B19" s="209" t="s">
        <v>67</v>
      </c>
      <c r="C19" s="210"/>
      <c r="D19" s="210"/>
      <c r="E19" s="210"/>
      <c r="F19" s="211"/>
      <c r="G19" s="212"/>
    </row>
    <row r="20" spans="1:7" s="213" customFormat="1" ht="15.75" customHeight="1">
      <c r="A20" s="208"/>
      <c r="B20" s="209" t="s">
        <v>68</v>
      </c>
      <c r="C20" s="210"/>
      <c r="D20" s="210"/>
      <c r="E20" s="210"/>
      <c r="F20" s="211"/>
      <c r="G20" s="212"/>
    </row>
    <row r="21" spans="1:7" s="213" customFormat="1" ht="7.5" customHeight="1">
      <c r="A21" s="208"/>
      <c r="B21" s="209"/>
      <c r="C21" s="210"/>
      <c r="D21" s="210"/>
      <c r="E21" s="210"/>
      <c r="F21" s="211"/>
      <c r="G21" s="212"/>
    </row>
    <row r="22" spans="1:7" s="213" customFormat="1" ht="15.75" customHeight="1">
      <c r="A22" s="208"/>
      <c r="B22" s="209" t="s">
        <v>69</v>
      </c>
      <c r="C22" s="210"/>
      <c r="D22" s="210"/>
      <c r="E22" s="210"/>
      <c r="F22" s="211"/>
      <c r="G22" s="212"/>
    </row>
    <row r="23" spans="1:7" s="213" customFormat="1" ht="15.75" customHeight="1">
      <c r="A23" s="208"/>
      <c r="B23" s="209" t="s">
        <v>70</v>
      </c>
      <c r="C23" s="210"/>
      <c r="D23" s="210"/>
      <c r="E23" s="210"/>
      <c r="F23" s="211"/>
      <c r="G23" s="212"/>
    </row>
    <row r="24" spans="1:7" s="213" customFormat="1" ht="15.75" customHeight="1">
      <c r="A24" s="208"/>
      <c r="B24" s="209" t="s">
        <v>71</v>
      </c>
      <c r="C24" s="210"/>
      <c r="D24" s="210"/>
      <c r="E24" s="210"/>
      <c r="F24" s="211"/>
      <c r="G24" s="212"/>
    </row>
    <row r="25" spans="1:7" s="213" customFormat="1" ht="7.5" customHeight="1">
      <c r="A25" s="208"/>
      <c r="B25" s="209"/>
      <c r="C25" s="210"/>
      <c r="D25" s="210"/>
      <c r="E25" s="210"/>
      <c r="F25" s="211"/>
      <c r="G25" s="212"/>
    </row>
    <row r="26" spans="1:7" s="213" customFormat="1" ht="15.75" customHeight="1">
      <c r="A26" s="208"/>
      <c r="B26" s="209" t="s">
        <v>72</v>
      </c>
      <c r="C26" s="210"/>
      <c r="D26" s="210"/>
      <c r="E26" s="210"/>
      <c r="F26" s="211"/>
      <c r="G26" s="212"/>
    </row>
    <row r="27" spans="1:7" s="213" customFormat="1" ht="15.75" customHeight="1">
      <c r="A27" s="208"/>
      <c r="B27" s="209" t="s">
        <v>173</v>
      </c>
      <c r="C27" s="210"/>
      <c r="D27" s="210"/>
      <c r="E27" s="210"/>
      <c r="F27" s="211"/>
      <c r="G27" s="212"/>
    </row>
    <row r="28" spans="1:7" s="213" customFormat="1" ht="15.75" customHeight="1">
      <c r="A28" s="208"/>
      <c r="B28" s="209" t="s">
        <v>73</v>
      </c>
      <c r="C28" s="210"/>
      <c r="D28" s="210"/>
      <c r="E28" s="210"/>
      <c r="F28" s="211"/>
      <c r="G28" s="212"/>
    </row>
    <row r="29" spans="1:7" s="213" customFormat="1" ht="7.5" customHeight="1">
      <c r="A29" s="208"/>
      <c r="B29" s="209"/>
      <c r="C29" s="210"/>
      <c r="D29" s="210"/>
      <c r="E29" s="210"/>
      <c r="F29" s="211"/>
      <c r="G29" s="212"/>
    </row>
    <row r="30" spans="1:7" s="213" customFormat="1" ht="15.75" customHeight="1">
      <c r="A30" s="208"/>
      <c r="B30" s="209" t="s">
        <v>74</v>
      </c>
      <c r="C30" s="210"/>
      <c r="D30" s="210"/>
      <c r="E30" s="210"/>
      <c r="F30" s="211"/>
      <c r="G30" s="212"/>
    </row>
    <row r="31" spans="1:7" s="213" customFormat="1" ht="7.5" customHeight="1">
      <c r="A31" s="208"/>
      <c r="B31" s="209"/>
      <c r="C31" s="210"/>
      <c r="D31" s="210"/>
      <c r="E31" s="210"/>
      <c r="F31" s="211"/>
      <c r="G31" s="212"/>
    </row>
    <row r="32" spans="1:7" s="203" customFormat="1" ht="15.75" customHeight="1">
      <c r="A32" s="214"/>
      <c r="B32" s="209" t="s">
        <v>75</v>
      </c>
      <c r="C32" s="204"/>
      <c r="D32" s="215"/>
      <c r="E32" s="216"/>
      <c r="G32" s="217"/>
    </row>
    <row r="33" spans="1:7" s="207" customFormat="1" ht="15.75" customHeight="1">
      <c r="A33" s="202"/>
      <c r="B33" s="209" t="s">
        <v>1</v>
      </c>
      <c r="C33" s="204"/>
      <c r="D33" s="204"/>
      <c r="E33" s="204"/>
      <c r="F33" s="205"/>
      <c r="G33" s="206"/>
    </row>
    <row r="34" spans="1:7" s="207" customFormat="1" ht="15.75" customHeight="1">
      <c r="A34" s="202"/>
      <c r="B34" s="209" t="s">
        <v>2</v>
      </c>
      <c r="C34" s="204"/>
      <c r="D34" s="204"/>
      <c r="E34" s="204"/>
      <c r="F34" s="205"/>
      <c r="G34" s="206"/>
    </row>
    <row r="35" spans="1:7" s="207" customFormat="1" ht="15.75" customHeight="1">
      <c r="A35" s="202"/>
      <c r="B35" s="209" t="s">
        <v>3</v>
      </c>
      <c r="C35" s="204"/>
      <c r="D35" s="204"/>
      <c r="E35" s="204"/>
      <c r="F35" s="205"/>
      <c r="G35" s="206"/>
    </row>
    <row r="36" spans="1:7" s="207" customFormat="1" ht="15.75" customHeight="1">
      <c r="A36" s="202"/>
      <c r="B36" s="209" t="s">
        <v>4</v>
      </c>
      <c r="C36" s="204"/>
      <c r="D36" s="204"/>
      <c r="E36" s="204"/>
      <c r="F36" s="205"/>
      <c r="G36" s="206"/>
    </row>
    <row r="37" spans="1:7" s="207" customFormat="1" ht="15.75" customHeight="1">
      <c r="A37" s="202"/>
      <c r="B37" s="209" t="s">
        <v>5</v>
      </c>
      <c r="C37" s="204"/>
      <c r="D37" s="204"/>
      <c r="E37" s="204"/>
      <c r="F37" s="205"/>
      <c r="G37" s="206"/>
    </row>
    <row r="38" spans="1:7" s="207" customFormat="1" ht="15.75" customHeight="1">
      <c r="A38" s="202"/>
      <c r="B38" s="209" t="s">
        <v>76</v>
      </c>
      <c r="C38" s="204"/>
      <c r="D38" s="204"/>
      <c r="E38" s="204"/>
      <c r="F38" s="205"/>
      <c r="G38" s="206"/>
    </row>
    <row r="39" spans="1:7" s="207" customFormat="1" ht="7.5" customHeight="1">
      <c r="A39" s="202"/>
      <c r="B39" s="203"/>
      <c r="C39" s="204"/>
      <c r="D39" s="204"/>
      <c r="E39" s="204"/>
      <c r="F39" s="205"/>
      <c r="G39" s="206"/>
    </row>
    <row r="40" spans="1:7" s="207" customFormat="1" ht="15.75" customHeight="1">
      <c r="A40" s="202"/>
      <c r="B40" s="209" t="s">
        <v>6</v>
      </c>
      <c r="C40" s="204"/>
      <c r="D40" s="204"/>
      <c r="E40" s="204"/>
      <c r="F40" s="205"/>
      <c r="G40" s="206"/>
    </row>
    <row r="41" spans="1:7" s="207" customFormat="1" ht="15.75" customHeight="1">
      <c r="A41" s="202"/>
      <c r="B41" s="209" t="s">
        <v>7</v>
      </c>
      <c r="C41" s="204"/>
      <c r="D41" s="204"/>
      <c r="E41" s="204"/>
      <c r="F41" s="205"/>
      <c r="G41" s="206"/>
    </row>
    <row r="42" spans="1:7" s="207" customFormat="1" ht="15.75" customHeight="1">
      <c r="A42" s="202"/>
      <c r="B42" s="209" t="s">
        <v>8</v>
      </c>
      <c r="C42" s="204"/>
      <c r="D42" s="204"/>
      <c r="E42" s="204"/>
      <c r="F42" s="205"/>
      <c r="G42" s="206"/>
    </row>
    <row r="43" spans="1:7" s="207" customFormat="1" ht="7.5" customHeight="1">
      <c r="A43" s="202"/>
      <c r="B43" s="209"/>
      <c r="C43" s="204"/>
      <c r="D43" s="204"/>
      <c r="E43" s="204"/>
      <c r="F43" s="205"/>
      <c r="G43" s="206"/>
    </row>
    <row r="44" spans="1:7" s="207" customFormat="1" ht="15.75" customHeight="1">
      <c r="A44" s="202"/>
      <c r="B44" s="209" t="s">
        <v>9</v>
      </c>
      <c r="C44" s="204"/>
      <c r="D44" s="204"/>
      <c r="E44" s="204"/>
      <c r="F44" s="205"/>
      <c r="G44" s="206"/>
    </row>
    <row r="45" spans="1:7" s="207" customFormat="1" ht="15.75" customHeight="1">
      <c r="A45" s="202"/>
      <c r="B45" s="209" t="s">
        <v>10</v>
      </c>
      <c r="C45" s="204"/>
      <c r="D45" s="204"/>
      <c r="E45" s="204"/>
      <c r="F45" s="205"/>
      <c r="G45" s="206"/>
    </row>
    <row r="46" spans="1:7" s="207" customFormat="1" ht="7.5" customHeight="1">
      <c r="A46" s="202"/>
      <c r="B46" s="203"/>
      <c r="C46" s="204"/>
      <c r="D46" s="204"/>
      <c r="E46" s="204"/>
      <c r="F46" s="205"/>
      <c r="G46" s="206"/>
    </row>
    <row r="47" spans="1:7" s="207" customFormat="1" ht="15.75" customHeight="1">
      <c r="A47" s="202"/>
      <c r="B47" s="209" t="s">
        <v>11</v>
      </c>
      <c r="C47" s="204"/>
      <c r="D47" s="204"/>
      <c r="E47" s="204"/>
      <c r="F47" s="205"/>
      <c r="G47" s="206"/>
    </row>
    <row r="48" spans="1:7" s="35" customFormat="1" ht="15.75" customHeight="1">
      <c r="A48" s="34"/>
      <c r="C48" s="36"/>
      <c r="D48" s="36"/>
      <c r="E48" s="37"/>
      <c r="G48" s="38"/>
    </row>
    <row r="49" spans="1:7" s="35" customFormat="1" ht="15.75" customHeight="1">
      <c r="A49" s="34"/>
      <c r="C49" s="39"/>
      <c r="D49" s="40"/>
      <c r="E49" s="41"/>
      <c r="G49" s="38"/>
    </row>
    <row r="50" spans="1:8" s="33" customFormat="1" ht="15.75" customHeight="1">
      <c r="A50" s="27"/>
      <c r="B50" s="35"/>
      <c r="C50" s="29"/>
      <c r="D50" s="29"/>
      <c r="E50" s="29"/>
      <c r="F50" s="30"/>
      <c r="G50" s="31"/>
      <c r="H50" s="32"/>
    </row>
    <row r="51" spans="1:8" s="33" customFormat="1" ht="15.75" customHeight="1">
      <c r="A51" s="27"/>
      <c r="B51" s="35"/>
      <c r="C51" s="29"/>
      <c r="D51" s="29"/>
      <c r="E51" s="29"/>
      <c r="F51" s="30"/>
      <c r="G51" s="31"/>
      <c r="H51" s="32"/>
    </row>
    <row r="52" spans="1:8" s="33" customFormat="1" ht="15.75" customHeight="1">
      <c r="A52" s="27"/>
      <c r="B52" s="35"/>
      <c r="C52" s="29"/>
      <c r="D52" s="29"/>
      <c r="E52" s="29"/>
      <c r="F52" s="30"/>
      <c r="G52" s="31"/>
      <c r="H52" s="32"/>
    </row>
    <row r="53" spans="1:8" s="33" customFormat="1" ht="15.75" customHeight="1">
      <c r="A53" s="27"/>
      <c r="B53" s="35"/>
      <c r="C53" s="29"/>
      <c r="D53" s="29"/>
      <c r="E53" s="29"/>
      <c r="F53" s="30"/>
      <c r="G53" s="31"/>
      <c r="H53" s="32"/>
    </row>
    <row r="54" spans="1:8" s="33" customFormat="1" ht="15.75" customHeight="1">
      <c r="A54" s="27"/>
      <c r="B54" s="35"/>
      <c r="C54" s="29"/>
      <c r="D54" s="29"/>
      <c r="E54" s="29"/>
      <c r="F54" s="30"/>
      <c r="G54" s="31"/>
      <c r="H54" s="32"/>
    </row>
    <row r="55" spans="1:8" s="33" customFormat="1" ht="15.75" customHeight="1">
      <c r="A55" s="27"/>
      <c r="B55" s="35"/>
      <c r="C55" s="29"/>
      <c r="D55" s="29"/>
      <c r="E55" s="29"/>
      <c r="F55" s="30"/>
      <c r="G55" s="31"/>
      <c r="H55" s="32"/>
    </row>
    <row r="56" spans="1:8" s="33" customFormat="1" ht="15.75" customHeight="1">
      <c r="A56" s="27"/>
      <c r="B56" s="35"/>
      <c r="C56" s="29"/>
      <c r="D56" s="29"/>
      <c r="E56" s="29"/>
      <c r="F56" s="30"/>
      <c r="G56" s="31"/>
      <c r="H56" s="32"/>
    </row>
    <row r="57" spans="3:7" s="35" customFormat="1" ht="15.75" customHeight="1">
      <c r="C57" s="32"/>
      <c r="D57" s="42"/>
      <c r="E57" s="43"/>
      <c r="G57" s="38"/>
    </row>
    <row r="58" spans="1:7" s="55" customFormat="1" ht="15.75" customHeight="1">
      <c r="A58" s="86"/>
      <c r="B58" s="87"/>
      <c r="C58" s="88"/>
      <c r="D58" s="89"/>
      <c r="E58" s="311"/>
      <c r="F58" s="311"/>
      <c r="G58" s="90"/>
    </row>
    <row r="60" spans="1:7" s="55" customFormat="1" ht="15.75" customHeight="1">
      <c r="A60" s="91"/>
      <c r="B60" s="11"/>
      <c r="C60" s="10"/>
      <c r="D60" s="10"/>
      <c r="E60" s="45"/>
      <c r="F60" s="26"/>
      <c r="G60" s="64"/>
    </row>
  </sheetData>
  <sheetProtection/>
  <mergeCells count="1">
    <mergeCell ref="E58:F58"/>
  </mergeCells>
  <printOptions/>
  <pageMargins left="0.5905511811023623" right="0.4724409448818898" top="0.31496062992125984" bottom="0.7874015748031497" header="0" footer="0.31496062992125984"/>
  <pageSetup firstPageNumber="1" useFirstPageNumber="1" horizontalDpi="600" verticalDpi="600" orientation="portrait" paperSize="9" r:id="rId2"/>
  <headerFooter>
    <oddFooter>&amp;L&amp;8El.br. 06-02023&amp;C&amp;"Arial,Bold"&amp;8OKOLIŠ VATROGASNOG DOMA KOSTRENA
&amp;"Arial,Regular"elaborat hortikulturnog uređenja&amp;R&amp;8str. &amp;P</oddFooter>
  </headerFooter>
  <drawing r:id="rId1"/>
</worksheet>
</file>

<file path=xl/worksheets/sheet2.xml><?xml version="1.0" encoding="utf-8"?>
<worksheet xmlns="http://schemas.openxmlformats.org/spreadsheetml/2006/main" xmlns:r="http://schemas.openxmlformats.org/officeDocument/2006/relationships">
  <sheetPr>
    <tabColor indexed="53"/>
  </sheetPr>
  <dimension ref="A1:O226"/>
  <sheetViews>
    <sheetView tabSelected="1" view="pageBreakPreview" zoomScaleSheetLayoutView="100" zoomScalePageLayoutView="0" workbookViewId="0" topLeftCell="A190">
      <selection activeCell="F202" sqref="F202"/>
    </sheetView>
  </sheetViews>
  <sheetFormatPr defaultColWidth="9.140625" defaultRowHeight="12.75"/>
  <cols>
    <col min="1" max="1" width="5.7109375" style="10" customWidth="1"/>
    <col min="2" max="2" width="43.7109375" style="11" customWidth="1"/>
    <col min="3" max="3" width="6.7109375" style="10" customWidth="1"/>
    <col min="4" max="4" width="7.7109375" style="81" customWidth="1"/>
    <col min="5" max="5" width="12.7109375" style="26" customWidth="1"/>
    <col min="6" max="6" width="14.57421875" style="26" customWidth="1"/>
    <col min="7" max="7" width="24.421875" style="92" hidden="1" customWidth="1"/>
    <col min="8" max="8" width="11.7109375" style="15" bestFit="1" customWidth="1"/>
    <col min="9" max="9" width="16.57421875" style="10" hidden="1" customWidth="1"/>
    <col min="10" max="10" width="10.7109375" style="10" bestFit="1" customWidth="1"/>
    <col min="11" max="11" width="11.7109375" style="10" bestFit="1" customWidth="1"/>
    <col min="12" max="16384" width="9.140625" style="10" customWidth="1"/>
  </cols>
  <sheetData>
    <row r="1" spans="5:8" s="1" customFormat="1" ht="15.75" customHeight="1">
      <c r="E1" s="2"/>
      <c r="F1" s="3"/>
      <c r="G1" s="4"/>
      <c r="H1" s="3"/>
    </row>
    <row r="2" spans="1:8" s="1" customFormat="1" ht="15.75" customHeight="1">
      <c r="A2" s="94" t="s">
        <v>79</v>
      </c>
      <c r="B2" s="5"/>
      <c r="C2" s="6"/>
      <c r="D2" s="170"/>
      <c r="E2" s="8"/>
      <c r="F2" s="95" t="s">
        <v>105</v>
      </c>
      <c r="G2" s="4"/>
      <c r="H2" s="9"/>
    </row>
    <row r="3" spans="5:7" ht="15.75" customHeight="1">
      <c r="E3" s="12"/>
      <c r="F3" s="13"/>
      <c r="G3" s="14"/>
    </row>
    <row r="4" spans="1:7" s="102" customFormat="1" ht="24.75" customHeight="1">
      <c r="A4" s="96" t="s">
        <v>26</v>
      </c>
      <c r="B4" s="97" t="s">
        <v>29</v>
      </c>
      <c r="C4" s="98"/>
      <c r="D4" s="171"/>
      <c r="E4" s="99"/>
      <c r="F4" s="100"/>
      <c r="G4" s="101"/>
    </row>
    <row r="5" spans="1:7" s="46" customFormat="1" ht="15.75" customHeight="1">
      <c r="A5" s="44"/>
      <c r="B5" s="10"/>
      <c r="C5" s="10"/>
      <c r="D5" s="81"/>
      <c r="E5" s="45"/>
      <c r="F5" s="26"/>
      <c r="G5" s="4"/>
    </row>
    <row r="6" spans="1:7" s="46" customFormat="1" ht="15.75" customHeight="1">
      <c r="A6" s="126" t="s">
        <v>30</v>
      </c>
      <c r="C6" s="10"/>
      <c r="D6" s="81"/>
      <c r="E6" s="45"/>
      <c r="F6" s="26"/>
      <c r="G6" s="4"/>
    </row>
    <row r="7" spans="1:7" s="46" customFormat="1" ht="15.75" customHeight="1">
      <c r="A7" s="294" t="s">
        <v>159</v>
      </c>
      <c r="C7" s="10"/>
      <c r="D7" s="81"/>
      <c r="E7" s="45"/>
      <c r="F7" s="26"/>
      <c r="G7" s="4"/>
    </row>
    <row r="8" spans="1:7" s="46" customFormat="1" ht="15.75" customHeight="1">
      <c r="A8" s="294" t="s">
        <v>160</v>
      </c>
      <c r="C8" s="10"/>
      <c r="D8" s="81"/>
      <c r="E8" s="45"/>
      <c r="F8" s="26"/>
      <c r="G8" s="4"/>
    </row>
    <row r="9" spans="1:7" s="46" customFormat="1" ht="15.75" customHeight="1">
      <c r="A9" s="294" t="s">
        <v>137</v>
      </c>
      <c r="C9" s="10"/>
      <c r="D9" s="81"/>
      <c r="E9" s="45"/>
      <c r="F9" s="26"/>
      <c r="G9" s="4"/>
    </row>
    <row r="10" spans="1:7" s="46" customFormat="1" ht="15.75" customHeight="1">
      <c r="A10" s="294" t="s">
        <v>32</v>
      </c>
      <c r="C10" s="10"/>
      <c r="D10" s="81"/>
      <c r="E10" s="45"/>
      <c r="F10" s="26"/>
      <c r="G10" s="4"/>
    </row>
    <row r="11" spans="1:7" s="46" customFormat="1" ht="15.75" customHeight="1">
      <c r="A11" s="294" t="s">
        <v>31</v>
      </c>
      <c r="C11" s="10"/>
      <c r="D11" s="81"/>
      <c r="E11" s="45"/>
      <c r="F11" s="26"/>
      <c r="G11" s="4"/>
    </row>
    <row r="12" spans="1:7" s="46" customFormat="1" ht="7.5" customHeight="1">
      <c r="A12" s="44"/>
      <c r="B12" s="10"/>
      <c r="C12" s="10"/>
      <c r="D12" s="81"/>
      <c r="E12" s="45"/>
      <c r="F12" s="26"/>
      <c r="G12" s="4"/>
    </row>
    <row r="13" spans="1:7" s="51" customFormat="1" ht="24" customHeight="1">
      <c r="A13" s="47" t="s">
        <v>15</v>
      </c>
      <c r="B13" s="47" t="s">
        <v>16</v>
      </c>
      <c r="C13" s="47" t="s">
        <v>17</v>
      </c>
      <c r="D13" s="172" t="s">
        <v>18</v>
      </c>
      <c r="E13" s="48" t="s">
        <v>19</v>
      </c>
      <c r="F13" s="49" t="s">
        <v>20</v>
      </c>
      <c r="G13" s="50"/>
    </row>
    <row r="14" spans="1:7" s="55" customFormat="1" ht="15.75" customHeight="1" thickBot="1">
      <c r="A14" s="52">
        <v>1</v>
      </c>
      <c r="B14" s="52">
        <v>2</v>
      </c>
      <c r="C14" s="52">
        <v>3</v>
      </c>
      <c r="D14" s="173">
        <v>4</v>
      </c>
      <c r="E14" s="52">
        <v>5</v>
      </c>
      <c r="F14" s="53" t="s">
        <v>21</v>
      </c>
      <c r="G14" s="54" t="s">
        <v>78</v>
      </c>
    </row>
    <row r="15" spans="1:7" s="55" customFormat="1" ht="15.75" customHeight="1" thickTop="1">
      <c r="A15" s="114" t="s">
        <v>24</v>
      </c>
      <c r="B15" s="115" t="s">
        <v>106</v>
      </c>
      <c r="C15" s="116"/>
      <c r="D15" s="174"/>
      <c r="E15" s="227"/>
      <c r="F15" s="227"/>
      <c r="G15" s="228"/>
    </row>
    <row r="16" spans="1:7" s="55" customFormat="1" ht="51">
      <c r="A16" s="58"/>
      <c r="B16" s="93" t="s">
        <v>107</v>
      </c>
      <c r="C16" s="117"/>
      <c r="D16" s="175"/>
      <c r="E16" s="229"/>
      <c r="F16" s="229"/>
      <c r="G16" s="228"/>
    </row>
    <row r="17" spans="1:7" s="55" customFormat="1" ht="25.5">
      <c r="A17" s="58"/>
      <c r="B17" s="220" t="s">
        <v>83</v>
      </c>
      <c r="C17" s="117"/>
      <c r="D17" s="175"/>
      <c r="E17" s="229"/>
      <c r="F17" s="229"/>
      <c r="G17" s="228"/>
    </row>
    <row r="18" spans="1:10" s="55" customFormat="1" ht="17.25" customHeight="1">
      <c r="A18" s="58"/>
      <c r="B18" s="93" t="s">
        <v>50</v>
      </c>
      <c r="C18" s="113" t="s">
        <v>51</v>
      </c>
      <c r="D18" s="175">
        <v>515</v>
      </c>
      <c r="E18" s="310">
        <v>0</v>
      </c>
      <c r="F18" s="223">
        <f>D18*E18</f>
        <v>0</v>
      </c>
      <c r="G18" s="224">
        <v>0</v>
      </c>
      <c r="J18" s="112" t="s">
        <v>23</v>
      </c>
    </row>
    <row r="19" spans="1:10" s="189" customFormat="1" ht="7.5" customHeight="1">
      <c r="A19" s="187"/>
      <c r="B19" s="191"/>
      <c r="C19" s="113"/>
      <c r="D19" s="175"/>
      <c r="E19" s="118"/>
      <c r="F19" s="118"/>
      <c r="G19" s="188"/>
      <c r="J19" s="190"/>
    </row>
    <row r="20" spans="1:13" s="106" customFormat="1" ht="15.75" customHeight="1">
      <c r="A20" s="104" t="s">
        <v>25</v>
      </c>
      <c r="B20" s="105" t="s">
        <v>138</v>
      </c>
      <c r="C20" s="57"/>
      <c r="D20" s="176"/>
      <c r="E20" s="107"/>
      <c r="F20" s="107"/>
      <c r="G20" s="57"/>
      <c r="M20" s="108"/>
    </row>
    <row r="21" spans="1:15" s="122" customFormat="1" ht="15.75" customHeight="1">
      <c r="A21" s="192" t="s">
        <v>135</v>
      </c>
      <c r="B21" s="119" t="s">
        <v>82</v>
      </c>
      <c r="C21" s="120"/>
      <c r="D21" s="178"/>
      <c r="E21" s="123"/>
      <c r="F21" s="124"/>
      <c r="G21" s="125"/>
      <c r="H21" s="66"/>
      <c r="I21" s="67"/>
      <c r="J21" s="68"/>
      <c r="K21" s="121"/>
      <c r="L21" s="121"/>
      <c r="M21" s="69"/>
      <c r="N21" s="69"/>
      <c r="O21" s="69"/>
    </row>
    <row r="22" spans="1:13" s="62" customFormat="1" ht="127.5">
      <c r="A22" s="58"/>
      <c r="B22" s="93" t="s">
        <v>108</v>
      </c>
      <c r="C22" s="10"/>
      <c r="D22" s="177"/>
      <c r="E22" s="65"/>
      <c r="F22" s="65"/>
      <c r="G22" s="61"/>
      <c r="L22" s="63"/>
      <c r="M22" s="63"/>
    </row>
    <row r="23" spans="1:7" s="55" customFormat="1" ht="25.5">
      <c r="A23" s="58"/>
      <c r="B23" s="220" t="s">
        <v>83</v>
      </c>
      <c r="C23" s="117"/>
      <c r="D23" s="175"/>
      <c r="E23" s="109"/>
      <c r="F23" s="110"/>
      <c r="G23" s="54"/>
    </row>
    <row r="24" spans="1:13" s="62" customFormat="1" ht="15.75" customHeight="1">
      <c r="A24" s="58"/>
      <c r="B24" s="93" t="s">
        <v>81</v>
      </c>
      <c r="C24" s="103" t="s">
        <v>52</v>
      </c>
      <c r="D24" s="177">
        <v>200</v>
      </c>
      <c r="E24" s="310">
        <v>0</v>
      </c>
      <c r="F24" s="223">
        <f>D24*E24</f>
        <v>0</v>
      </c>
      <c r="G24" s="224">
        <v>0</v>
      </c>
      <c r="L24" s="63"/>
      <c r="M24" s="63"/>
    </row>
    <row r="25" spans="1:10" s="189" customFormat="1" ht="7.5" customHeight="1">
      <c r="A25" s="187"/>
      <c r="B25" s="191"/>
      <c r="C25" s="113"/>
      <c r="D25" s="175"/>
      <c r="E25" s="225"/>
      <c r="F25" s="225"/>
      <c r="G25" s="226"/>
      <c r="J25" s="190"/>
    </row>
    <row r="26" spans="1:15" s="122" customFormat="1" ht="15.75" customHeight="1">
      <c r="A26" s="192" t="s">
        <v>136</v>
      </c>
      <c r="B26" s="119" t="s">
        <v>84</v>
      </c>
      <c r="C26" s="120"/>
      <c r="D26" s="178"/>
      <c r="E26" s="230"/>
      <c r="F26" s="231"/>
      <c r="G26" s="232"/>
      <c r="H26" s="66"/>
      <c r="I26" s="67"/>
      <c r="J26" s="68"/>
      <c r="K26" s="121"/>
      <c r="L26" s="121"/>
      <c r="M26" s="69"/>
      <c r="N26" s="69"/>
      <c r="O26" s="69"/>
    </row>
    <row r="27" spans="1:13" s="62" customFormat="1" ht="92.25" customHeight="1">
      <c r="A27" s="58"/>
      <c r="B27" s="93" t="s">
        <v>109</v>
      </c>
      <c r="C27" s="10"/>
      <c r="D27" s="177"/>
      <c r="E27" s="233"/>
      <c r="F27" s="233"/>
      <c r="G27" s="234"/>
      <c r="L27" s="63"/>
      <c r="M27" s="63"/>
    </row>
    <row r="28" spans="1:7" s="55" customFormat="1" ht="25.5">
      <c r="A28" s="58"/>
      <c r="B28" s="220" t="s">
        <v>83</v>
      </c>
      <c r="C28" s="117"/>
      <c r="D28" s="175"/>
      <c r="E28" s="229"/>
      <c r="F28" s="229"/>
      <c r="G28" s="228"/>
    </row>
    <row r="29" spans="1:13" s="62" customFormat="1" ht="15.75" customHeight="1">
      <c r="A29" s="58"/>
      <c r="B29" s="93" t="s">
        <v>81</v>
      </c>
      <c r="C29" s="103" t="s">
        <v>52</v>
      </c>
      <c r="D29" s="283" t="s">
        <v>161</v>
      </c>
      <c r="E29" s="310">
        <v>0</v>
      </c>
      <c r="F29" s="223">
        <f>D29*E29</f>
        <v>0</v>
      </c>
      <c r="G29" s="224">
        <v>0</v>
      </c>
      <c r="L29" s="63"/>
      <c r="M29" s="63"/>
    </row>
    <row r="30" spans="1:7" ht="7.5" customHeight="1">
      <c r="A30" s="71"/>
      <c r="B30" s="70"/>
      <c r="D30" s="177"/>
      <c r="E30" s="223"/>
      <c r="F30" s="223"/>
      <c r="G30" s="234"/>
    </row>
    <row r="31" spans="1:7" s="55" customFormat="1" ht="15.75" customHeight="1">
      <c r="A31" s="72"/>
      <c r="B31" s="73"/>
      <c r="C31" s="74"/>
      <c r="D31" s="179"/>
      <c r="E31" s="235" t="s">
        <v>86</v>
      </c>
      <c r="F31" s="236">
        <f>SUM(F15:F30)</f>
        <v>0</v>
      </c>
      <c r="G31" s="237"/>
    </row>
    <row r="32" spans="3:7" s="35" customFormat="1" ht="7.5" customHeight="1">
      <c r="C32" s="32"/>
      <c r="D32" s="42"/>
      <c r="E32" s="238"/>
      <c r="F32" s="239"/>
      <c r="G32" s="240"/>
    </row>
    <row r="33" spans="1:10" s="35" customFormat="1" ht="15.75" customHeight="1">
      <c r="A33" s="77"/>
      <c r="B33" s="78"/>
      <c r="C33" s="32"/>
      <c r="D33" s="79" t="s">
        <v>174</v>
      </c>
      <c r="E33" s="238"/>
      <c r="F33" s="309">
        <f>F31*25%</f>
        <v>0</v>
      </c>
      <c r="G33" s="240"/>
      <c r="J33" s="35" t="s">
        <v>23</v>
      </c>
    </row>
    <row r="34" spans="1:7" s="55" customFormat="1" ht="7.5" customHeight="1">
      <c r="A34" s="80"/>
      <c r="B34" s="81"/>
      <c r="C34" s="10"/>
      <c r="D34" s="81"/>
      <c r="E34" s="241"/>
      <c r="F34" s="241"/>
      <c r="G34" s="242"/>
    </row>
    <row r="35" spans="1:7" s="55" customFormat="1" ht="15.75" customHeight="1">
      <c r="A35" s="80"/>
      <c r="B35" s="82"/>
      <c r="C35" s="83"/>
      <c r="D35" s="180"/>
      <c r="E35" s="243" t="s">
        <v>98</v>
      </c>
      <c r="F35" s="244">
        <f>SUM(F31:F33)</f>
        <v>0</v>
      </c>
      <c r="G35" s="242"/>
    </row>
    <row r="36" spans="3:7" s="35" customFormat="1" ht="15.75" customHeight="1">
      <c r="C36" s="32"/>
      <c r="D36" s="42"/>
      <c r="E36" s="238"/>
      <c r="F36" s="239"/>
      <c r="G36" s="240"/>
    </row>
    <row r="37" spans="1:7" s="102" customFormat="1" ht="24.75" customHeight="1">
      <c r="A37" s="221" t="s">
        <v>85</v>
      </c>
      <c r="B37" s="97" t="s">
        <v>40</v>
      </c>
      <c r="C37" s="98"/>
      <c r="D37" s="98"/>
      <c r="E37" s="245"/>
      <c r="F37" s="245"/>
      <c r="G37" s="246"/>
    </row>
    <row r="38" spans="1:7" s="46" customFormat="1" ht="15.75" customHeight="1">
      <c r="A38" s="44"/>
      <c r="B38" s="10"/>
      <c r="C38" s="10"/>
      <c r="D38" s="10"/>
      <c r="E38" s="241"/>
      <c r="F38" s="241"/>
      <c r="G38" s="247"/>
    </row>
    <row r="39" spans="1:7" s="46" customFormat="1" ht="15.75" customHeight="1">
      <c r="A39" s="44"/>
      <c r="B39" s="195" t="s">
        <v>12</v>
      </c>
      <c r="C39" s="15"/>
      <c r="D39" s="10"/>
      <c r="E39" s="241"/>
      <c r="F39" s="241"/>
      <c r="G39" s="247"/>
    </row>
    <row r="40" spans="1:7" s="46" customFormat="1" ht="15.75" customHeight="1">
      <c r="A40" s="44"/>
      <c r="B40" s="196" t="s">
        <v>13</v>
      </c>
      <c r="C40" s="15"/>
      <c r="D40" s="10"/>
      <c r="E40" s="241"/>
      <c r="F40" s="241"/>
      <c r="G40" s="247"/>
    </row>
    <row r="41" spans="1:8" s="46" customFormat="1" ht="15.75" customHeight="1">
      <c r="A41" s="44"/>
      <c r="B41" s="196" t="s">
        <v>14</v>
      </c>
      <c r="C41" s="15"/>
      <c r="D41" s="10"/>
      <c r="E41" s="241"/>
      <c r="F41" s="241"/>
      <c r="G41" s="247"/>
      <c r="H41" s="111"/>
    </row>
    <row r="42" spans="1:7" s="46" customFormat="1" ht="15.75" customHeight="1">
      <c r="A42" s="44"/>
      <c r="B42" s="196" t="s">
        <v>53</v>
      </c>
      <c r="C42" s="15"/>
      <c r="D42" s="10"/>
      <c r="E42" s="241"/>
      <c r="F42" s="241"/>
      <c r="G42" s="247"/>
    </row>
    <row r="43" spans="1:8" s="46" customFormat="1" ht="15.75" customHeight="1">
      <c r="A43" s="44"/>
      <c r="B43" s="196" t="s">
        <v>54</v>
      </c>
      <c r="C43" s="15"/>
      <c r="D43" s="10"/>
      <c r="E43" s="241"/>
      <c r="F43" s="241"/>
      <c r="G43" s="247"/>
      <c r="H43" s="111" t="s">
        <v>23</v>
      </c>
    </row>
    <row r="44" spans="1:8" s="46" customFormat="1" ht="15.75" customHeight="1">
      <c r="A44" s="44"/>
      <c r="B44" s="196" t="s">
        <v>100</v>
      </c>
      <c r="C44" s="15"/>
      <c r="D44" s="10"/>
      <c r="E44" s="241"/>
      <c r="F44" s="241"/>
      <c r="G44" s="247"/>
      <c r="H44" s="111"/>
    </row>
    <row r="45" spans="1:8" s="46" customFormat="1" ht="15.75" customHeight="1">
      <c r="A45" s="44"/>
      <c r="B45" s="196" t="s">
        <v>110</v>
      </c>
      <c r="C45" s="15"/>
      <c r="D45" s="10"/>
      <c r="E45" s="241"/>
      <c r="F45" s="241"/>
      <c r="G45" s="247"/>
      <c r="H45" s="111"/>
    </row>
    <row r="46" spans="1:7" s="46" customFormat="1" ht="7.5" customHeight="1">
      <c r="A46" s="44"/>
      <c r="B46" s="10"/>
      <c r="C46" s="10"/>
      <c r="D46" s="10"/>
      <c r="E46" s="241"/>
      <c r="F46" s="241"/>
      <c r="G46" s="247"/>
    </row>
    <row r="47" spans="1:7" s="46" customFormat="1" ht="15" customHeight="1">
      <c r="A47" s="44"/>
      <c r="B47" s="222" t="s">
        <v>88</v>
      </c>
      <c r="C47" s="10"/>
      <c r="D47" s="10"/>
      <c r="E47" s="241"/>
      <c r="F47" s="241"/>
      <c r="G47" s="247"/>
    </row>
    <row r="48" spans="1:7" s="46" customFormat="1" ht="15" customHeight="1">
      <c r="A48" s="44"/>
      <c r="B48" s="10"/>
      <c r="C48" s="10"/>
      <c r="D48" s="10"/>
      <c r="E48" s="241"/>
      <c r="F48" s="241"/>
      <c r="G48" s="247"/>
    </row>
    <row r="49" spans="1:7" s="51" customFormat="1" ht="24" customHeight="1">
      <c r="A49" s="47" t="s">
        <v>15</v>
      </c>
      <c r="B49" s="47" t="s">
        <v>16</v>
      </c>
      <c r="C49" s="47" t="s">
        <v>17</v>
      </c>
      <c r="D49" s="47" t="s">
        <v>18</v>
      </c>
      <c r="E49" s="248" t="s">
        <v>19</v>
      </c>
      <c r="F49" s="248" t="s">
        <v>20</v>
      </c>
      <c r="G49" s="249"/>
    </row>
    <row r="50" spans="1:7" s="55" customFormat="1" ht="15.75" customHeight="1" thickBot="1">
      <c r="A50" s="52">
        <v>1</v>
      </c>
      <c r="B50" s="52">
        <v>2</v>
      </c>
      <c r="C50" s="52">
        <v>3</v>
      </c>
      <c r="D50" s="52">
        <v>4</v>
      </c>
      <c r="E50" s="250">
        <v>5</v>
      </c>
      <c r="F50" s="250" t="s">
        <v>21</v>
      </c>
      <c r="G50" s="228" t="s">
        <v>78</v>
      </c>
    </row>
    <row r="51" spans="1:7" s="128" customFormat="1" ht="15.75" customHeight="1" thickTop="1">
      <c r="A51" s="134" t="s">
        <v>27</v>
      </c>
      <c r="B51" s="135" t="s">
        <v>34</v>
      </c>
      <c r="C51" s="136"/>
      <c r="D51" s="137"/>
      <c r="E51" s="251"/>
      <c r="F51" s="251"/>
      <c r="G51" s="252"/>
    </row>
    <row r="52" spans="1:7" s="140" customFormat="1" ht="15.75" customHeight="1">
      <c r="A52" s="129" t="s">
        <v>55</v>
      </c>
      <c r="B52" s="93" t="s">
        <v>111</v>
      </c>
      <c r="C52" s="10" t="s">
        <v>22</v>
      </c>
      <c r="D52" s="59">
        <v>3</v>
      </c>
      <c r="E52" s="305">
        <v>0</v>
      </c>
      <c r="F52" s="223">
        <f>D52*E52</f>
        <v>0</v>
      </c>
      <c r="G52" s="254">
        <v>0</v>
      </c>
    </row>
    <row r="53" spans="1:8" s="140" customFormat="1" ht="7.5" customHeight="1">
      <c r="A53" s="71"/>
      <c r="B53" s="70"/>
      <c r="C53" s="10"/>
      <c r="D53" s="59"/>
      <c r="E53" s="306"/>
      <c r="F53" s="223"/>
      <c r="G53" s="254"/>
      <c r="H53" s="142"/>
    </row>
    <row r="54" spans="1:8" s="140" customFormat="1" ht="15.75" customHeight="1">
      <c r="A54" s="129" t="s">
        <v>55</v>
      </c>
      <c r="B54" s="93" t="s">
        <v>112</v>
      </c>
      <c r="C54" s="10" t="s">
        <v>22</v>
      </c>
      <c r="D54" s="59">
        <v>1</v>
      </c>
      <c r="E54" s="305">
        <v>0</v>
      </c>
      <c r="F54" s="223">
        <f>D54*E54</f>
        <v>0</v>
      </c>
      <c r="G54" s="254">
        <v>0</v>
      </c>
      <c r="H54" s="142"/>
    </row>
    <row r="55" spans="1:8" s="140" customFormat="1" ht="7.5" customHeight="1">
      <c r="A55" s="71"/>
      <c r="B55" s="70"/>
      <c r="C55" s="10"/>
      <c r="D55" s="59"/>
      <c r="E55" s="306"/>
      <c r="F55" s="223"/>
      <c r="G55" s="254"/>
      <c r="H55" s="142"/>
    </row>
    <row r="56" spans="1:8" s="140" customFormat="1" ht="15.75" customHeight="1">
      <c r="A56" s="129" t="s">
        <v>55</v>
      </c>
      <c r="B56" s="93" t="s">
        <v>113</v>
      </c>
      <c r="C56" s="10" t="s">
        <v>22</v>
      </c>
      <c r="D56" s="59">
        <v>1</v>
      </c>
      <c r="E56" s="305">
        <v>0</v>
      </c>
      <c r="F56" s="223">
        <f>D56*E56</f>
        <v>0</v>
      </c>
      <c r="G56" s="254">
        <v>0</v>
      </c>
      <c r="H56" s="142"/>
    </row>
    <row r="57" spans="1:8" s="140" customFormat="1" ht="7.5" customHeight="1">
      <c r="A57" s="71"/>
      <c r="B57" s="70"/>
      <c r="C57" s="10"/>
      <c r="D57" s="59"/>
      <c r="E57" s="306"/>
      <c r="F57" s="223"/>
      <c r="G57" s="254"/>
      <c r="H57" s="142"/>
    </row>
    <row r="58" spans="1:8" s="140" customFormat="1" ht="15.75" customHeight="1">
      <c r="A58" s="129" t="s">
        <v>55</v>
      </c>
      <c r="B58" s="93" t="s">
        <v>114</v>
      </c>
      <c r="C58" s="10" t="s">
        <v>22</v>
      </c>
      <c r="D58" s="59">
        <v>1</v>
      </c>
      <c r="E58" s="305">
        <v>0</v>
      </c>
      <c r="F58" s="223">
        <f>D58*E58</f>
        <v>0</v>
      </c>
      <c r="G58" s="254">
        <v>0</v>
      </c>
      <c r="H58" s="142"/>
    </row>
    <row r="59" spans="1:8" s="140" customFormat="1" ht="7.5" customHeight="1">
      <c r="A59" s="71"/>
      <c r="B59" s="70"/>
      <c r="C59" s="10"/>
      <c r="D59" s="59"/>
      <c r="E59" s="306"/>
      <c r="F59" s="223"/>
      <c r="G59" s="254"/>
      <c r="H59" s="142"/>
    </row>
    <row r="60" spans="1:8" s="140" customFormat="1" ht="15.75" customHeight="1">
      <c r="A60" s="129" t="s">
        <v>35</v>
      </c>
      <c r="B60" s="197" t="s">
        <v>101</v>
      </c>
      <c r="C60" s="10" t="s">
        <v>22</v>
      </c>
      <c r="D60" s="59">
        <v>2</v>
      </c>
      <c r="E60" s="305">
        <v>0</v>
      </c>
      <c r="F60" s="223">
        <f>D60*E60</f>
        <v>0</v>
      </c>
      <c r="G60" s="254">
        <v>0</v>
      </c>
      <c r="H60" s="142"/>
    </row>
    <row r="61" spans="1:8" s="140" customFormat="1" ht="7.5" customHeight="1">
      <c r="A61" s="71"/>
      <c r="B61" s="70"/>
      <c r="C61" s="10"/>
      <c r="D61" s="59"/>
      <c r="E61" s="306"/>
      <c r="F61" s="223"/>
      <c r="G61" s="254"/>
      <c r="H61" s="142"/>
    </row>
    <row r="62" spans="1:8" s="140" customFormat="1" ht="15.75" customHeight="1">
      <c r="A62" s="129" t="s">
        <v>35</v>
      </c>
      <c r="B62" s="197" t="s">
        <v>102</v>
      </c>
      <c r="C62" s="10" t="s">
        <v>22</v>
      </c>
      <c r="D62" s="59">
        <v>3</v>
      </c>
      <c r="E62" s="305">
        <v>0</v>
      </c>
      <c r="F62" s="223">
        <f>D62*E62</f>
        <v>0</v>
      </c>
      <c r="G62" s="254">
        <v>0</v>
      </c>
      <c r="H62" s="142"/>
    </row>
    <row r="63" spans="1:7" s="55" customFormat="1" ht="7.5" customHeight="1">
      <c r="A63" s="130"/>
      <c r="B63" s="131"/>
      <c r="C63" s="132"/>
      <c r="D63" s="133"/>
      <c r="E63" s="305"/>
      <c r="F63" s="253"/>
      <c r="G63" s="256"/>
    </row>
    <row r="64" spans="1:7" s="55" customFormat="1" ht="17.25" customHeight="1">
      <c r="A64" s="129" t="s">
        <v>36</v>
      </c>
      <c r="B64" s="93" t="s">
        <v>124</v>
      </c>
      <c r="C64" s="10" t="s">
        <v>22</v>
      </c>
      <c r="D64" s="59">
        <v>6</v>
      </c>
      <c r="E64" s="305">
        <v>0</v>
      </c>
      <c r="F64" s="223">
        <f>D64*E64</f>
        <v>0</v>
      </c>
      <c r="G64" s="234">
        <v>0</v>
      </c>
    </row>
    <row r="65" spans="1:7" s="55" customFormat="1" ht="7.5" customHeight="1">
      <c r="A65" s="130"/>
      <c r="B65" s="131"/>
      <c r="C65" s="132"/>
      <c r="D65" s="133"/>
      <c r="E65" s="305"/>
      <c r="F65" s="253"/>
      <c r="G65" s="256"/>
    </row>
    <row r="66" spans="1:7" s="55" customFormat="1" ht="17.25" customHeight="1">
      <c r="A66" s="129" t="s">
        <v>36</v>
      </c>
      <c r="B66" s="93" t="s">
        <v>125</v>
      </c>
      <c r="C66" s="10" t="s">
        <v>22</v>
      </c>
      <c r="D66" s="59">
        <v>15</v>
      </c>
      <c r="E66" s="305">
        <v>0</v>
      </c>
      <c r="F66" s="223">
        <f>D66*E66</f>
        <v>0</v>
      </c>
      <c r="G66" s="234">
        <v>0</v>
      </c>
    </row>
    <row r="67" spans="1:8" s="140" customFormat="1" ht="7.5" customHeight="1">
      <c r="A67" s="71"/>
      <c r="B67" s="70"/>
      <c r="C67" s="10"/>
      <c r="D67" s="59"/>
      <c r="E67" s="306"/>
      <c r="F67" s="223"/>
      <c r="G67" s="254"/>
      <c r="H67" s="142"/>
    </row>
    <row r="68" spans="1:8" s="140" customFormat="1" ht="15.75" customHeight="1">
      <c r="A68" s="129" t="s">
        <v>36</v>
      </c>
      <c r="B68" s="93" t="s">
        <v>115</v>
      </c>
      <c r="C68" s="10" t="s">
        <v>22</v>
      </c>
      <c r="D68" s="59">
        <v>5</v>
      </c>
      <c r="E68" s="305">
        <v>0</v>
      </c>
      <c r="F68" s="223">
        <f>D68*E68</f>
        <v>0</v>
      </c>
      <c r="G68" s="254">
        <v>0</v>
      </c>
      <c r="H68" s="142"/>
    </row>
    <row r="69" spans="1:8" s="140" customFormat="1" ht="7.5" customHeight="1">
      <c r="A69" s="127"/>
      <c r="B69" s="60"/>
      <c r="C69" s="10"/>
      <c r="D69" s="59"/>
      <c r="E69" s="306"/>
      <c r="F69" s="223"/>
      <c r="G69" s="254"/>
      <c r="H69" s="142"/>
    </row>
    <row r="70" spans="1:8" s="140" customFormat="1" ht="15.75" customHeight="1">
      <c r="A70" s="129" t="s">
        <v>36</v>
      </c>
      <c r="B70" s="93" t="s">
        <v>123</v>
      </c>
      <c r="C70" s="59" t="s">
        <v>22</v>
      </c>
      <c r="D70" s="59">
        <v>8</v>
      </c>
      <c r="E70" s="305">
        <v>0</v>
      </c>
      <c r="F70" s="223">
        <f>D70*E70</f>
        <v>0</v>
      </c>
      <c r="G70" s="254">
        <v>0</v>
      </c>
      <c r="H70" s="142"/>
    </row>
    <row r="71" spans="1:8" s="141" customFormat="1" ht="7.5" customHeight="1">
      <c r="A71" s="130"/>
      <c r="B71" s="131"/>
      <c r="C71" s="132"/>
      <c r="D71" s="133"/>
      <c r="E71" s="305"/>
      <c r="F71" s="253"/>
      <c r="G71" s="255"/>
      <c r="H71" s="218"/>
    </row>
    <row r="72" spans="1:8" s="141" customFormat="1" ht="15.75" customHeight="1">
      <c r="A72" s="127" t="s">
        <v>37</v>
      </c>
      <c r="B72" s="168" t="s">
        <v>116</v>
      </c>
      <c r="C72" s="10" t="s">
        <v>22</v>
      </c>
      <c r="D72" s="59">
        <v>9</v>
      </c>
      <c r="E72" s="305">
        <v>0</v>
      </c>
      <c r="F72" s="223">
        <f>D72*E72</f>
        <v>0</v>
      </c>
      <c r="G72" s="254">
        <v>0</v>
      </c>
      <c r="H72" s="218"/>
    </row>
    <row r="73" spans="1:8" s="140" customFormat="1" ht="7.5" customHeight="1">
      <c r="A73" s="127"/>
      <c r="B73" s="60"/>
      <c r="C73" s="10"/>
      <c r="D73" s="59"/>
      <c r="E73" s="306"/>
      <c r="F73" s="223"/>
      <c r="G73" s="254"/>
      <c r="H73" s="142"/>
    </row>
    <row r="74" spans="1:8" s="140" customFormat="1" ht="15.75" customHeight="1">
      <c r="A74" s="127" t="s">
        <v>37</v>
      </c>
      <c r="B74" s="93" t="s">
        <v>126</v>
      </c>
      <c r="C74" s="10" t="s">
        <v>22</v>
      </c>
      <c r="D74" s="59">
        <v>85</v>
      </c>
      <c r="E74" s="305">
        <v>0</v>
      </c>
      <c r="F74" s="223">
        <f>D74*E74</f>
        <v>0</v>
      </c>
      <c r="G74" s="254">
        <v>0</v>
      </c>
      <c r="H74" s="142"/>
    </row>
    <row r="75" spans="1:7" s="55" customFormat="1" ht="7.5" customHeight="1">
      <c r="A75" s="130"/>
      <c r="B75" s="131"/>
      <c r="C75" s="132"/>
      <c r="D75" s="133"/>
      <c r="E75" s="305"/>
      <c r="F75" s="253"/>
      <c r="G75" s="256"/>
    </row>
    <row r="76" spans="1:7" s="55" customFormat="1" ht="17.25" customHeight="1">
      <c r="A76" s="127" t="s">
        <v>37</v>
      </c>
      <c r="B76" s="93" t="s">
        <v>127</v>
      </c>
      <c r="C76" s="15" t="s">
        <v>22</v>
      </c>
      <c r="D76" s="59">
        <v>13</v>
      </c>
      <c r="E76" s="305">
        <v>0</v>
      </c>
      <c r="F76" s="253">
        <f>D76*E76</f>
        <v>0</v>
      </c>
      <c r="G76" s="254">
        <v>0</v>
      </c>
    </row>
    <row r="77" spans="1:7" s="55" customFormat="1" ht="7.5" customHeight="1">
      <c r="A77" s="130"/>
      <c r="B77" s="131"/>
      <c r="C77" s="132"/>
      <c r="D77" s="133"/>
      <c r="E77" s="305"/>
      <c r="F77" s="253"/>
      <c r="G77" s="256"/>
    </row>
    <row r="78" spans="1:7" s="55" customFormat="1" ht="17.25" customHeight="1">
      <c r="A78" s="127" t="s">
        <v>37</v>
      </c>
      <c r="B78" s="93" t="s">
        <v>117</v>
      </c>
      <c r="C78" s="15" t="s">
        <v>22</v>
      </c>
      <c r="D78" s="59">
        <v>15</v>
      </c>
      <c r="E78" s="305">
        <v>0</v>
      </c>
      <c r="F78" s="253">
        <f>D78*E78</f>
        <v>0</v>
      </c>
      <c r="G78" s="254">
        <v>0</v>
      </c>
    </row>
    <row r="79" spans="1:7" s="55" customFormat="1" ht="7.5" customHeight="1">
      <c r="A79" s="130"/>
      <c r="B79" s="131"/>
      <c r="C79" s="132"/>
      <c r="D79" s="133"/>
      <c r="E79" s="305"/>
      <c r="F79" s="253"/>
      <c r="G79" s="256"/>
    </row>
    <row r="80" spans="1:7" s="55" customFormat="1" ht="17.25" customHeight="1">
      <c r="A80" s="127" t="s">
        <v>37</v>
      </c>
      <c r="B80" s="93" t="s">
        <v>118</v>
      </c>
      <c r="C80" s="15" t="s">
        <v>22</v>
      </c>
      <c r="D80" s="59">
        <v>15</v>
      </c>
      <c r="E80" s="305">
        <v>0</v>
      </c>
      <c r="F80" s="253">
        <f>D80*E80</f>
        <v>0</v>
      </c>
      <c r="G80" s="254">
        <v>0</v>
      </c>
    </row>
    <row r="81" spans="1:7" s="55" customFormat="1" ht="7.5" customHeight="1">
      <c r="A81" s="130"/>
      <c r="B81" s="131"/>
      <c r="C81" s="132"/>
      <c r="D81" s="133"/>
      <c r="E81" s="305"/>
      <c r="F81" s="253"/>
      <c r="G81" s="256"/>
    </row>
    <row r="82" spans="1:7" s="55" customFormat="1" ht="17.25" customHeight="1">
      <c r="A82" s="127" t="s">
        <v>37</v>
      </c>
      <c r="B82" s="93" t="s">
        <v>119</v>
      </c>
      <c r="C82" s="15" t="s">
        <v>22</v>
      </c>
      <c r="D82" s="59">
        <v>30</v>
      </c>
      <c r="E82" s="305">
        <v>0</v>
      </c>
      <c r="F82" s="253">
        <f>D82*E82</f>
        <v>0</v>
      </c>
      <c r="G82" s="254">
        <v>0</v>
      </c>
    </row>
    <row r="83" spans="1:7" s="55" customFormat="1" ht="7.5" customHeight="1">
      <c r="A83" s="130"/>
      <c r="B83" s="131"/>
      <c r="C83" s="132"/>
      <c r="D83" s="133"/>
      <c r="E83" s="305"/>
      <c r="F83" s="253"/>
      <c r="G83" s="256"/>
    </row>
    <row r="84" spans="1:7" s="55" customFormat="1" ht="17.25" customHeight="1">
      <c r="A84" s="127" t="s">
        <v>37</v>
      </c>
      <c r="B84" s="93" t="s">
        <v>120</v>
      </c>
      <c r="C84" s="15" t="s">
        <v>22</v>
      </c>
      <c r="D84" s="59">
        <v>25</v>
      </c>
      <c r="E84" s="305">
        <v>0</v>
      </c>
      <c r="F84" s="253">
        <f>D84*E84</f>
        <v>0</v>
      </c>
      <c r="G84" s="254">
        <v>0</v>
      </c>
    </row>
    <row r="85" spans="1:7" s="55" customFormat="1" ht="7.5" customHeight="1">
      <c r="A85" s="130"/>
      <c r="B85" s="131"/>
      <c r="C85" s="132"/>
      <c r="D85" s="133"/>
      <c r="E85" s="305"/>
      <c r="F85" s="253"/>
      <c r="G85" s="256"/>
    </row>
    <row r="86" spans="1:7" s="55" customFormat="1" ht="17.25" customHeight="1">
      <c r="A86" s="127" t="s">
        <v>37</v>
      </c>
      <c r="B86" s="93" t="s">
        <v>121</v>
      </c>
      <c r="C86" s="15" t="s">
        <v>22</v>
      </c>
      <c r="D86" s="59">
        <v>25</v>
      </c>
      <c r="E86" s="305">
        <v>0</v>
      </c>
      <c r="F86" s="253">
        <f>D86*E86</f>
        <v>0</v>
      </c>
      <c r="G86" s="254">
        <v>0</v>
      </c>
    </row>
    <row r="87" spans="1:7" s="55" customFormat="1" ht="7.5" customHeight="1">
      <c r="A87" s="130"/>
      <c r="B87" s="131"/>
      <c r="C87" s="132"/>
      <c r="D87" s="133"/>
      <c r="E87" s="305"/>
      <c r="F87" s="253"/>
      <c r="G87" s="256"/>
    </row>
    <row r="88" spans="1:7" s="55" customFormat="1" ht="17.25" customHeight="1">
      <c r="A88" s="127" t="s">
        <v>37</v>
      </c>
      <c r="B88" s="93" t="s">
        <v>122</v>
      </c>
      <c r="C88" s="15" t="s">
        <v>22</v>
      </c>
      <c r="D88" s="59">
        <v>10</v>
      </c>
      <c r="E88" s="305">
        <v>0</v>
      </c>
      <c r="F88" s="253">
        <f>D88*E88</f>
        <v>0</v>
      </c>
      <c r="G88" s="254">
        <v>0</v>
      </c>
    </row>
    <row r="89" spans="1:7" s="55" customFormat="1" ht="7.5" customHeight="1">
      <c r="A89" s="130"/>
      <c r="B89" s="131"/>
      <c r="C89" s="132"/>
      <c r="D89" s="133"/>
      <c r="E89" s="305"/>
      <c r="F89" s="253"/>
      <c r="G89" s="256"/>
    </row>
    <row r="90" spans="1:7" s="55" customFormat="1" ht="17.25" customHeight="1">
      <c r="A90" s="127" t="s">
        <v>37</v>
      </c>
      <c r="B90" s="93" t="s">
        <v>128</v>
      </c>
      <c r="C90" s="15" t="s">
        <v>22</v>
      </c>
      <c r="D90" s="59">
        <v>190</v>
      </c>
      <c r="E90" s="305">
        <v>0</v>
      </c>
      <c r="F90" s="253">
        <f>D90*E90</f>
        <v>0</v>
      </c>
      <c r="G90" s="254">
        <v>0</v>
      </c>
    </row>
    <row r="91" spans="1:7" s="55" customFormat="1" ht="7.5" customHeight="1">
      <c r="A91" s="130"/>
      <c r="B91" s="131"/>
      <c r="C91" s="132"/>
      <c r="D91" s="133"/>
      <c r="E91" s="305"/>
      <c r="F91" s="253"/>
      <c r="G91" s="256"/>
    </row>
    <row r="92" spans="1:7" s="55" customFormat="1" ht="17.25" customHeight="1">
      <c r="A92" s="127" t="s">
        <v>37</v>
      </c>
      <c r="B92" s="93" t="s">
        <v>129</v>
      </c>
      <c r="C92" s="15" t="s">
        <v>22</v>
      </c>
      <c r="D92" s="59">
        <v>28</v>
      </c>
      <c r="E92" s="305">
        <v>0</v>
      </c>
      <c r="F92" s="253">
        <f>D92*E92</f>
        <v>0</v>
      </c>
      <c r="G92" s="254">
        <v>0</v>
      </c>
    </row>
    <row r="93" spans="1:7" s="55" customFormat="1" ht="7.5" customHeight="1">
      <c r="A93" s="130"/>
      <c r="B93" s="131"/>
      <c r="C93" s="132"/>
      <c r="D93" s="133"/>
      <c r="E93" s="305"/>
      <c r="F93" s="253"/>
      <c r="G93" s="256"/>
    </row>
    <row r="94" spans="1:7" s="55" customFormat="1" ht="17.25" customHeight="1">
      <c r="A94" s="127" t="s">
        <v>37</v>
      </c>
      <c r="B94" s="93" t="s">
        <v>103</v>
      </c>
      <c r="C94" s="15" t="s">
        <v>22</v>
      </c>
      <c r="D94" s="59">
        <v>270</v>
      </c>
      <c r="E94" s="305">
        <v>0</v>
      </c>
      <c r="F94" s="253">
        <f>D94*E94</f>
        <v>0</v>
      </c>
      <c r="G94" s="254">
        <v>0</v>
      </c>
    </row>
    <row r="95" spans="1:7" ht="7.5" customHeight="1">
      <c r="A95" s="71"/>
      <c r="B95" s="70"/>
      <c r="C95" s="169"/>
      <c r="D95" s="103"/>
      <c r="E95" s="167"/>
      <c r="F95" s="167"/>
      <c r="G95" s="61"/>
    </row>
    <row r="96" spans="1:7" s="55" customFormat="1" ht="15.75" customHeight="1">
      <c r="A96" s="72"/>
      <c r="B96" s="73"/>
      <c r="C96" s="74"/>
      <c r="D96" s="74"/>
      <c r="E96" s="75" t="s">
        <v>87</v>
      </c>
      <c r="F96" s="236">
        <f>SUM(F51:F95)</f>
        <v>0</v>
      </c>
      <c r="G96" s="76"/>
    </row>
    <row r="97" spans="3:7" s="35" customFormat="1" ht="7.5" customHeight="1">
      <c r="C97" s="32"/>
      <c r="D97" s="42"/>
      <c r="E97" s="43"/>
      <c r="F97" s="239"/>
      <c r="G97" s="38"/>
    </row>
    <row r="98" spans="1:10" s="35" customFormat="1" ht="15.75" customHeight="1">
      <c r="A98" s="77"/>
      <c r="B98" s="78"/>
      <c r="C98" s="32"/>
      <c r="D98" s="79" t="s">
        <v>174</v>
      </c>
      <c r="E98" s="43"/>
      <c r="F98" s="309">
        <f>F96*5%</f>
        <v>0</v>
      </c>
      <c r="G98" s="38"/>
      <c r="J98" s="35" t="s">
        <v>23</v>
      </c>
    </row>
    <row r="99" spans="1:7" s="55" customFormat="1" ht="7.5" customHeight="1">
      <c r="A99" s="80"/>
      <c r="B99" s="81"/>
      <c r="C99" s="10"/>
      <c r="D99" s="10"/>
      <c r="E99" s="45"/>
      <c r="F99" s="241"/>
      <c r="G99" s="64"/>
    </row>
    <row r="100" spans="1:7" s="55" customFormat="1" ht="15.75" customHeight="1">
      <c r="A100" s="80"/>
      <c r="B100" s="82"/>
      <c r="C100" s="83"/>
      <c r="D100" s="84"/>
      <c r="E100" s="85" t="s">
        <v>97</v>
      </c>
      <c r="F100" s="244">
        <f>SUM(F96:F98)</f>
        <v>0</v>
      </c>
      <c r="G100" s="64"/>
    </row>
    <row r="101" spans="1:7" s="55" customFormat="1" ht="15.75" customHeight="1">
      <c r="A101" s="86"/>
      <c r="B101" s="87"/>
      <c r="C101" s="88"/>
      <c r="D101" s="181"/>
      <c r="E101" s="311"/>
      <c r="F101" s="311"/>
      <c r="G101" s="90"/>
    </row>
    <row r="103" spans="1:7" s="55" customFormat="1" ht="15.75" customHeight="1">
      <c r="A103" s="91"/>
      <c r="B103" s="11"/>
      <c r="C103" s="10"/>
      <c r="D103" s="81"/>
      <c r="E103" s="45"/>
      <c r="F103" s="26"/>
      <c r="G103" s="64"/>
    </row>
    <row r="104" spans="1:7" s="46" customFormat="1" ht="15.75" customHeight="1">
      <c r="A104" s="44"/>
      <c r="B104" s="10"/>
      <c r="C104" s="10"/>
      <c r="D104" s="10"/>
      <c r="E104" s="45"/>
      <c r="F104" s="26"/>
      <c r="G104" s="4"/>
    </row>
    <row r="105" spans="1:7" s="102" customFormat="1" ht="24.75" customHeight="1">
      <c r="A105" s="96" t="s">
        <v>38</v>
      </c>
      <c r="B105" s="97" t="s">
        <v>56</v>
      </c>
      <c r="C105" s="98"/>
      <c r="D105" s="98"/>
      <c r="E105" s="99"/>
      <c r="F105" s="100"/>
      <c r="G105" s="101"/>
    </row>
    <row r="106" spans="1:7" s="46" customFormat="1" ht="15.75" customHeight="1">
      <c r="A106" s="44"/>
      <c r="B106" s="10"/>
      <c r="C106" s="10"/>
      <c r="D106" s="81"/>
      <c r="E106" s="45"/>
      <c r="F106" s="26"/>
      <c r="G106" s="4"/>
    </row>
    <row r="107" spans="1:7" s="46" customFormat="1" ht="15.75" customHeight="1">
      <c r="A107" s="126" t="s">
        <v>30</v>
      </c>
      <c r="C107" s="10"/>
      <c r="D107" s="81"/>
      <c r="E107" s="45"/>
      <c r="F107" s="26"/>
      <c r="G107" s="4"/>
    </row>
    <row r="108" spans="1:7" s="46" customFormat="1" ht="15.75" customHeight="1">
      <c r="A108" s="294" t="s">
        <v>159</v>
      </c>
      <c r="C108" s="10"/>
      <c r="D108" s="81"/>
      <c r="E108" s="45"/>
      <c r="F108" s="26"/>
      <c r="G108" s="4"/>
    </row>
    <row r="109" spans="1:7" s="46" customFormat="1" ht="15.75" customHeight="1">
      <c r="A109" s="294" t="s">
        <v>160</v>
      </c>
      <c r="C109" s="10"/>
      <c r="D109" s="81"/>
      <c r="E109" s="45"/>
      <c r="F109" s="26"/>
      <c r="G109" s="4"/>
    </row>
    <row r="110" spans="1:7" s="46" customFormat="1" ht="15.75" customHeight="1">
      <c r="A110" s="294" t="s">
        <v>137</v>
      </c>
      <c r="C110" s="10"/>
      <c r="D110" s="81"/>
      <c r="E110" s="45"/>
      <c r="F110" s="26"/>
      <c r="G110" s="4"/>
    </row>
    <row r="111" spans="1:7" s="46" customFormat="1" ht="15.75" customHeight="1">
      <c r="A111" s="294" t="s">
        <v>32</v>
      </c>
      <c r="C111" s="10"/>
      <c r="D111" s="81"/>
      <c r="E111" s="45"/>
      <c r="F111" s="26"/>
      <c r="G111" s="4"/>
    </row>
    <row r="112" spans="1:7" s="46" customFormat="1" ht="15.75" customHeight="1">
      <c r="A112" s="294" t="s">
        <v>31</v>
      </c>
      <c r="C112" s="10"/>
      <c r="D112" s="81"/>
      <c r="E112" s="45"/>
      <c r="F112" s="26"/>
      <c r="G112" s="4"/>
    </row>
    <row r="113" spans="1:7" s="46" customFormat="1" ht="7.5" customHeight="1">
      <c r="A113" s="44"/>
      <c r="B113" s="10"/>
      <c r="C113" s="10"/>
      <c r="D113" s="81"/>
      <c r="E113" s="45"/>
      <c r="F113" s="26"/>
      <c r="G113" s="4"/>
    </row>
    <row r="114" spans="1:7" s="51" customFormat="1" ht="24" customHeight="1">
      <c r="A114" s="47" t="s">
        <v>15</v>
      </c>
      <c r="B114" s="47" t="s">
        <v>16</v>
      </c>
      <c r="C114" s="47" t="s">
        <v>17</v>
      </c>
      <c r="D114" s="47" t="s">
        <v>18</v>
      </c>
      <c r="E114" s="48" t="s">
        <v>19</v>
      </c>
      <c r="F114" s="49" t="s">
        <v>20</v>
      </c>
      <c r="G114" s="50"/>
    </row>
    <row r="115" spans="1:7" s="55" customFormat="1" ht="15.75" customHeight="1" thickBot="1">
      <c r="A115" s="52">
        <v>1</v>
      </c>
      <c r="B115" s="52">
        <v>2</v>
      </c>
      <c r="C115" s="52">
        <v>3</v>
      </c>
      <c r="D115" s="183">
        <v>4</v>
      </c>
      <c r="E115" s="52">
        <v>5</v>
      </c>
      <c r="F115" s="53" t="s">
        <v>21</v>
      </c>
      <c r="G115" s="54" t="s">
        <v>78</v>
      </c>
    </row>
    <row r="116" spans="1:7" s="128" customFormat="1" ht="15.75" customHeight="1" thickTop="1">
      <c r="A116" s="134" t="s">
        <v>33</v>
      </c>
      <c r="B116" s="152" t="s">
        <v>41</v>
      </c>
      <c r="C116" s="139"/>
      <c r="D116" s="137"/>
      <c r="E116" s="138"/>
      <c r="F116" s="138"/>
      <c r="G116" s="153"/>
    </row>
    <row r="117" spans="1:7" s="55" customFormat="1" ht="25.5">
      <c r="A117" s="150"/>
      <c r="B117" s="185" t="s">
        <v>57</v>
      </c>
      <c r="C117" s="148"/>
      <c r="D117" s="146"/>
      <c r="E117" s="147"/>
      <c r="F117" s="147"/>
      <c r="G117" s="149"/>
    </row>
    <row r="118" spans="1:10" s="55" customFormat="1" ht="17.25" customHeight="1">
      <c r="A118" s="150"/>
      <c r="B118" s="143" t="s">
        <v>42</v>
      </c>
      <c r="C118" s="148"/>
      <c r="D118" s="146"/>
      <c r="E118" s="147"/>
      <c r="F118" s="147"/>
      <c r="G118" s="149"/>
      <c r="J118" s="112" t="s">
        <v>23</v>
      </c>
    </row>
    <row r="119" spans="1:7" s="55" customFormat="1" ht="17.25" customHeight="1">
      <c r="A119" s="150"/>
      <c r="B119" s="144" t="s">
        <v>28</v>
      </c>
      <c r="C119" s="151" t="s">
        <v>58</v>
      </c>
      <c r="D119" s="146">
        <v>1</v>
      </c>
      <c r="E119" s="307">
        <v>0</v>
      </c>
      <c r="F119" s="257">
        <f>D119*E119</f>
        <v>0</v>
      </c>
      <c r="G119" s="258">
        <v>0</v>
      </c>
    </row>
    <row r="120" spans="1:7" s="55" customFormat="1" ht="7.5" customHeight="1">
      <c r="A120" s="58"/>
      <c r="B120" s="144"/>
      <c r="C120" s="145"/>
      <c r="D120" s="146"/>
      <c r="E120" s="223"/>
      <c r="F120" s="223"/>
      <c r="G120" s="259"/>
    </row>
    <row r="121" spans="1:7" s="128" customFormat="1" ht="15.75" customHeight="1">
      <c r="A121" s="134" t="s">
        <v>39</v>
      </c>
      <c r="B121" s="157" t="s">
        <v>77</v>
      </c>
      <c r="C121" s="158"/>
      <c r="D121" s="159"/>
      <c r="E121" s="260"/>
      <c r="F121" s="260"/>
      <c r="G121" s="261"/>
    </row>
    <row r="122" spans="1:7" s="55" customFormat="1" ht="89.25">
      <c r="A122" s="150"/>
      <c r="B122" s="182" t="s">
        <v>130</v>
      </c>
      <c r="C122" s="148"/>
      <c r="D122" s="154"/>
      <c r="E122" s="262"/>
      <c r="F122" s="262"/>
      <c r="G122" s="263"/>
    </row>
    <row r="123" spans="1:7" s="55" customFormat="1" ht="17.25" customHeight="1">
      <c r="A123" s="156"/>
      <c r="B123" s="182" t="s">
        <v>59</v>
      </c>
      <c r="C123" s="148" t="s">
        <v>22</v>
      </c>
      <c r="D123" s="146">
        <f>SUM(D52,D54,D56,D58)</f>
        <v>6</v>
      </c>
      <c r="E123" s="308">
        <v>0</v>
      </c>
      <c r="F123" s="257">
        <f>D123*E123</f>
        <v>0</v>
      </c>
      <c r="G123" s="258">
        <v>0</v>
      </c>
    </row>
    <row r="124" spans="1:7" s="55" customFormat="1" ht="17.25" customHeight="1">
      <c r="A124" s="156"/>
      <c r="B124" s="155" t="s">
        <v>43</v>
      </c>
      <c r="C124" s="148" t="s">
        <v>22</v>
      </c>
      <c r="D124" s="146">
        <f>SUM(D60,D62)</f>
        <v>5</v>
      </c>
      <c r="E124" s="308">
        <v>0</v>
      </c>
      <c r="F124" s="257">
        <f>D124*E124</f>
        <v>0</v>
      </c>
      <c r="G124" s="258">
        <v>0</v>
      </c>
    </row>
    <row r="125" spans="1:7" s="55" customFormat="1" ht="17.25" customHeight="1">
      <c r="A125" s="156"/>
      <c r="B125" s="155" t="s">
        <v>44</v>
      </c>
      <c r="C125" s="148" t="s">
        <v>22</v>
      </c>
      <c r="D125" s="146">
        <f>SUM(D64,D68,D66,D70)</f>
        <v>34</v>
      </c>
      <c r="E125" s="308">
        <v>0</v>
      </c>
      <c r="F125" s="257">
        <f>D125*E125</f>
        <v>0</v>
      </c>
      <c r="G125" s="258">
        <v>0</v>
      </c>
    </row>
    <row r="126" spans="1:7" s="55" customFormat="1" ht="17.25" customHeight="1">
      <c r="A126" s="150"/>
      <c r="B126" s="155" t="s">
        <v>45</v>
      </c>
      <c r="C126" s="148" t="s">
        <v>22</v>
      </c>
      <c r="D126" s="146">
        <f>SUM(D72,D74,D76,D78,D80,D82,D84,D86,D88,D90,D92,D94)</f>
        <v>715</v>
      </c>
      <c r="E126" s="308">
        <v>0</v>
      </c>
      <c r="F126" s="257">
        <f>D126*E126</f>
        <v>0</v>
      </c>
      <c r="G126" s="258">
        <v>0</v>
      </c>
    </row>
    <row r="127" spans="1:7" s="55" customFormat="1" ht="7.5" customHeight="1">
      <c r="A127" s="58"/>
      <c r="B127" s="144"/>
      <c r="C127" s="145"/>
      <c r="D127" s="146"/>
      <c r="E127" s="223"/>
      <c r="F127" s="223"/>
      <c r="G127" s="259"/>
    </row>
    <row r="128" spans="1:7" s="128" customFormat="1" ht="15.75" customHeight="1">
      <c r="A128" s="134" t="s">
        <v>89</v>
      </c>
      <c r="B128" s="135" t="s">
        <v>46</v>
      </c>
      <c r="C128" s="158"/>
      <c r="D128" s="137"/>
      <c r="E128" s="251"/>
      <c r="F128" s="251"/>
      <c r="G128" s="264"/>
    </row>
    <row r="129" spans="1:7" s="55" customFormat="1" ht="63.75">
      <c r="A129" s="150"/>
      <c r="B129" s="198" t="s">
        <v>60</v>
      </c>
      <c r="C129" s="199"/>
      <c r="D129" s="146"/>
      <c r="E129" s="257"/>
      <c r="F129" s="257"/>
      <c r="G129" s="265"/>
    </row>
    <row r="130" spans="1:7" s="55" customFormat="1" ht="17.25" customHeight="1">
      <c r="A130" s="150"/>
      <c r="B130" s="182" t="s">
        <v>99</v>
      </c>
      <c r="C130" s="199" t="s">
        <v>22</v>
      </c>
      <c r="D130" s="146">
        <f>SUM(D52,D54,D56,D58,D60,D62)</f>
        <v>11</v>
      </c>
      <c r="E130" s="308">
        <v>0</v>
      </c>
      <c r="F130" s="257">
        <f>D130*E130</f>
        <v>0</v>
      </c>
      <c r="G130" s="266">
        <v>0</v>
      </c>
    </row>
    <row r="131" spans="1:7" s="55" customFormat="1" ht="7.5" customHeight="1">
      <c r="A131" s="58"/>
      <c r="B131" s="144"/>
      <c r="C131" s="145"/>
      <c r="D131" s="146"/>
      <c r="E131" s="223"/>
      <c r="F131" s="223"/>
      <c r="G131" s="259"/>
    </row>
    <row r="132" spans="1:7" s="128" customFormat="1" ht="15.75" customHeight="1">
      <c r="A132" s="134" t="s">
        <v>90</v>
      </c>
      <c r="B132" s="160" t="s">
        <v>47</v>
      </c>
      <c r="C132" s="161"/>
      <c r="D132" s="56"/>
      <c r="E132" s="267"/>
      <c r="F132" s="267"/>
      <c r="G132" s="268"/>
    </row>
    <row r="133" spans="1:15" s="122" customFormat="1" ht="15.75" customHeight="1">
      <c r="A133" s="192" t="s">
        <v>131</v>
      </c>
      <c r="B133" s="119" t="s">
        <v>162</v>
      </c>
      <c r="C133" s="120"/>
      <c r="D133" s="178"/>
      <c r="E133" s="123"/>
      <c r="F133" s="124"/>
      <c r="G133" s="125"/>
      <c r="H133" s="66"/>
      <c r="I133" s="67"/>
      <c r="J133" s="68"/>
      <c r="K133" s="121"/>
      <c r="L133" s="121"/>
      <c r="M133" s="69"/>
      <c r="N133" s="69"/>
      <c r="O133" s="69"/>
    </row>
    <row r="134" spans="1:7" s="55" customFormat="1" ht="76.5">
      <c r="A134" s="58"/>
      <c r="B134" s="193" t="s">
        <v>132</v>
      </c>
      <c r="C134" s="10"/>
      <c r="D134" s="59"/>
      <c r="E134" s="223"/>
      <c r="F134" s="223"/>
      <c r="G134" s="269"/>
    </row>
    <row r="135" spans="1:7" s="55" customFormat="1" ht="25.5">
      <c r="A135" s="58"/>
      <c r="B135" s="220" t="s">
        <v>133</v>
      </c>
      <c r="C135" s="117"/>
      <c r="D135" s="175"/>
      <c r="E135" s="229"/>
      <c r="F135" s="229"/>
      <c r="G135" s="228"/>
    </row>
    <row r="136" spans="1:7" s="46" customFormat="1" ht="17.25" customHeight="1">
      <c r="A136" s="194"/>
      <c r="B136" s="193" t="s">
        <v>94</v>
      </c>
      <c r="C136" s="200" t="s">
        <v>52</v>
      </c>
      <c r="D136" s="201">
        <v>10</v>
      </c>
      <c r="E136" s="306">
        <v>0</v>
      </c>
      <c r="F136" s="270">
        <f>D136*E136</f>
        <v>0</v>
      </c>
      <c r="G136" s="271">
        <v>0</v>
      </c>
    </row>
    <row r="137" spans="1:7" s="46" customFormat="1" ht="17.25" customHeight="1">
      <c r="A137" s="194"/>
      <c r="B137" s="193" t="s">
        <v>95</v>
      </c>
      <c r="C137" s="200" t="s">
        <v>51</v>
      </c>
      <c r="D137" s="201">
        <v>145</v>
      </c>
      <c r="E137" s="306">
        <v>0</v>
      </c>
      <c r="F137" s="270">
        <f>D137*E137</f>
        <v>0</v>
      </c>
      <c r="G137" s="271">
        <v>0</v>
      </c>
    </row>
    <row r="138" spans="1:7" s="55" customFormat="1" ht="7.5" customHeight="1">
      <c r="A138" s="58"/>
      <c r="B138" s="144"/>
      <c r="C138" s="145"/>
      <c r="D138" s="146"/>
      <c r="E138" s="223"/>
      <c r="F138" s="223"/>
      <c r="G138" s="259"/>
    </row>
    <row r="139" spans="1:15" s="122" customFormat="1" ht="15.75" customHeight="1">
      <c r="A139" s="192" t="s">
        <v>134</v>
      </c>
      <c r="B139" s="119" t="s">
        <v>163</v>
      </c>
      <c r="C139" s="120"/>
      <c r="D139" s="178"/>
      <c r="E139" s="123"/>
      <c r="F139" s="124"/>
      <c r="G139" s="125"/>
      <c r="H139" s="66"/>
      <c r="I139" s="67"/>
      <c r="J139" s="68"/>
      <c r="K139" s="121"/>
      <c r="L139" s="121"/>
      <c r="M139" s="69"/>
      <c r="N139" s="69"/>
      <c r="O139" s="69"/>
    </row>
    <row r="140" spans="1:7" s="55" customFormat="1" ht="76.5">
      <c r="A140" s="58"/>
      <c r="B140" s="193" t="s">
        <v>164</v>
      </c>
      <c r="C140" s="10"/>
      <c r="D140" s="59"/>
      <c r="E140" s="223"/>
      <c r="F140" s="223"/>
      <c r="G140" s="269"/>
    </row>
    <row r="141" spans="1:7" s="46" customFormat="1" ht="17.25" customHeight="1">
      <c r="A141" s="194"/>
      <c r="B141" s="193" t="s">
        <v>94</v>
      </c>
      <c r="C141" s="200" t="s">
        <v>52</v>
      </c>
      <c r="D141" s="201">
        <v>20</v>
      </c>
      <c r="E141" s="306">
        <v>0</v>
      </c>
      <c r="F141" s="270">
        <f>D141*E141</f>
        <v>0</v>
      </c>
      <c r="G141" s="271">
        <v>0</v>
      </c>
    </row>
    <row r="142" spans="1:7" s="46" customFormat="1" ht="17.25" customHeight="1">
      <c r="A142" s="194"/>
      <c r="B142" s="193" t="s">
        <v>95</v>
      </c>
      <c r="C142" s="200" t="s">
        <v>51</v>
      </c>
      <c r="D142" s="201">
        <v>370</v>
      </c>
      <c r="E142" s="306">
        <v>0</v>
      </c>
      <c r="F142" s="270">
        <f>D142*E142</f>
        <v>0</v>
      </c>
      <c r="G142" s="271">
        <v>0</v>
      </c>
    </row>
    <row r="143" spans="1:7" ht="7.5" customHeight="1">
      <c r="A143" s="71"/>
      <c r="B143" s="70"/>
      <c r="D143" s="59"/>
      <c r="E143" s="223"/>
      <c r="F143" s="223"/>
      <c r="G143" s="234"/>
    </row>
    <row r="144" spans="1:11" s="55" customFormat="1" ht="15.75" customHeight="1">
      <c r="A144" s="72"/>
      <c r="B144" s="73"/>
      <c r="C144" s="74"/>
      <c r="D144" s="74"/>
      <c r="E144" s="235" t="s">
        <v>93</v>
      </c>
      <c r="F144" s="236">
        <f>SUM(F118:F142)</f>
        <v>0</v>
      </c>
      <c r="G144" s="237"/>
      <c r="K144" s="26"/>
    </row>
    <row r="145" spans="3:7" s="35" customFormat="1" ht="7.5" customHeight="1">
      <c r="C145" s="32"/>
      <c r="D145" s="42"/>
      <c r="E145" s="238"/>
      <c r="F145" s="239"/>
      <c r="G145" s="240"/>
    </row>
    <row r="146" spans="1:10" s="35" customFormat="1" ht="15.75" customHeight="1">
      <c r="A146" s="77"/>
      <c r="B146" s="78"/>
      <c r="C146" s="32"/>
      <c r="D146" s="79" t="s">
        <v>174</v>
      </c>
      <c r="E146" s="238"/>
      <c r="F146" s="309">
        <f>F144*25%</f>
        <v>0</v>
      </c>
      <c r="G146" s="240"/>
      <c r="J146" s="35" t="s">
        <v>23</v>
      </c>
    </row>
    <row r="147" spans="1:7" s="55" customFormat="1" ht="7.5" customHeight="1">
      <c r="A147" s="80"/>
      <c r="B147" s="81"/>
      <c r="C147" s="10"/>
      <c r="D147" s="10"/>
      <c r="E147" s="241"/>
      <c r="F147" s="241"/>
      <c r="G147" s="242"/>
    </row>
    <row r="148" spans="1:7" s="55" customFormat="1" ht="15.75" customHeight="1">
      <c r="A148" s="80"/>
      <c r="B148" s="82"/>
      <c r="C148" s="83"/>
      <c r="D148" s="184"/>
      <c r="E148" s="243" t="s">
        <v>96</v>
      </c>
      <c r="F148" s="244">
        <f>SUM(F144:F146)</f>
        <v>0</v>
      </c>
      <c r="G148" s="242"/>
    </row>
    <row r="149" spans="5:7" ht="12.75">
      <c r="E149" s="241"/>
      <c r="F149" s="241"/>
      <c r="G149" s="272"/>
    </row>
    <row r="150" spans="1:7" s="46" customFormat="1" ht="15.75" customHeight="1">
      <c r="A150" s="44"/>
      <c r="B150" s="10"/>
      <c r="C150" s="10"/>
      <c r="D150" s="10"/>
      <c r="E150" s="45"/>
      <c r="F150" s="26"/>
      <c r="G150" s="4"/>
    </row>
    <row r="151" spans="1:7" s="102" customFormat="1" ht="24.75" customHeight="1">
      <c r="A151" s="96" t="s">
        <v>166</v>
      </c>
      <c r="B151" s="97" t="s">
        <v>167</v>
      </c>
      <c r="C151" s="98"/>
      <c r="D151" s="98"/>
      <c r="E151" s="99"/>
      <c r="F151" s="100"/>
      <c r="G151" s="101"/>
    </row>
    <row r="152" spans="1:7" s="46" customFormat="1" ht="15.75" customHeight="1">
      <c r="A152" s="44"/>
      <c r="B152" s="10"/>
      <c r="C152" s="10"/>
      <c r="D152" s="81"/>
      <c r="E152" s="45"/>
      <c r="F152" s="26"/>
      <c r="G152" s="4"/>
    </row>
    <row r="153" spans="1:7" s="46" customFormat="1" ht="15.75" customHeight="1">
      <c r="A153" s="126" t="s">
        <v>30</v>
      </c>
      <c r="C153" s="10"/>
      <c r="D153" s="81"/>
      <c r="E153" s="45"/>
      <c r="F153" s="26"/>
      <c r="G153" s="4"/>
    </row>
    <row r="154" spans="1:7" s="46" customFormat="1" ht="15.75" customHeight="1">
      <c r="A154" s="294" t="s">
        <v>159</v>
      </c>
      <c r="C154" s="10"/>
      <c r="D154" s="81"/>
      <c r="E154" s="45"/>
      <c r="F154" s="26"/>
      <c r="G154" s="4"/>
    </row>
    <row r="155" spans="1:7" s="46" customFormat="1" ht="15.75" customHeight="1">
      <c r="A155" s="294" t="s">
        <v>160</v>
      </c>
      <c r="C155" s="10"/>
      <c r="D155" s="81"/>
      <c r="E155" s="45"/>
      <c r="F155" s="26"/>
      <c r="G155" s="4"/>
    </row>
    <row r="156" spans="1:7" s="46" customFormat="1" ht="15.75" customHeight="1">
      <c r="A156" s="294" t="s">
        <v>137</v>
      </c>
      <c r="C156" s="10"/>
      <c r="D156" s="81"/>
      <c r="E156" s="45"/>
      <c r="F156" s="26"/>
      <c r="G156" s="4"/>
    </row>
    <row r="157" spans="1:7" s="46" customFormat="1" ht="15.75" customHeight="1">
      <c r="A157" s="294" t="s">
        <v>32</v>
      </c>
      <c r="C157" s="10"/>
      <c r="D157" s="81"/>
      <c r="E157" s="45"/>
      <c r="F157" s="26"/>
      <c r="G157" s="4"/>
    </row>
    <row r="158" spans="1:7" s="46" customFormat="1" ht="15.75" customHeight="1">
      <c r="A158" s="294" t="s">
        <v>31</v>
      </c>
      <c r="C158" s="10"/>
      <c r="D158" s="81"/>
      <c r="E158" s="45"/>
      <c r="F158" s="26"/>
      <c r="G158" s="4"/>
    </row>
    <row r="159" spans="1:7" s="46" customFormat="1" ht="7.5" customHeight="1">
      <c r="A159" s="44"/>
      <c r="B159" s="10"/>
      <c r="C159" s="10"/>
      <c r="D159" s="81"/>
      <c r="E159" s="45"/>
      <c r="F159" s="26"/>
      <c r="G159" s="4"/>
    </row>
    <row r="160" spans="1:7" s="51" customFormat="1" ht="24" customHeight="1">
      <c r="A160" s="47" t="s">
        <v>15</v>
      </c>
      <c r="B160" s="47" t="s">
        <v>16</v>
      </c>
      <c r="C160" s="47" t="s">
        <v>17</v>
      </c>
      <c r="D160" s="47" t="s">
        <v>18</v>
      </c>
      <c r="E160" s="48" t="s">
        <v>19</v>
      </c>
      <c r="F160" s="49" t="s">
        <v>20</v>
      </c>
      <c r="G160" s="50"/>
    </row>
    <row r="161" spans="1:7" s="55" customFormat="1" ht="15.75" customHeight="1" thickBot="1">
      <c r="A161" s="52">
        <v>1</v>
      </c>
      <c r="B161" s="52">
        <v>2</v>
      </c>
      <c r="C161" s="52">
        <v>3</v>
      </c>
      <c r="D161" s="183">
        <v>4</v>
      </c>
      <c r="E161" s="52">
        <v>5</v>
      </c>
      <c r="F161" s="53" t="s">
        <v>21</v>
      </c>
      <c r="G161" s="54" t="s">
        <v>78</v>
      </c>
    </row>
    <row r="162" spans="1:15" s="106" customFormat="1" ht="15.75" customHeight="1" thickTop="1">
      <c r="A162" s="295" t="s">
        <v>168</v>
      </c>
      <c r="B162" s="115" t="s">
        <v>139</v>
      </c>
      <c r="C162" s="116"/>
      <c r="D162" s="174"/>
      <c r="E162" s="296"/>
      <c r="F162" s="297"/>
      <c r="G162" s="298"/>
      <c r="H162" s="299"/>
      <c r="I162" s="300"/>
      <c r="J162" s="301"/>
      <c r="K162" s="57"/>
      <c r="L162" s="57"/>
      <c r="M162" s="302"/>
      <c r="N162" s="302"/>
      <c r="O162" s="302"/>
    </row>
    <row r="163" spans="1:7" s="55" customFormat="1" ht="127.5">
      <c r="A163" s="58"/>
      <c r="B163" s="284" t="s">
        <v>140</v>
      </c>
      <c r="C163" s="59"/>
      <c r="D163" s="59"/>
      <c r="E163" s="223"/>
      <c r="F163" s="223"/>
      <c r="G163" s="269"/>
    </row>
    <row r="164" spans="1:11" s="46" customFormat="1" ht="17.25" customHeight="1">
      <c r="A164" s="194"/>
      <c r="B164" s="193" t="s">
        <v>28</v>
      </c>
      <c r="C164" s="200" t="s">
        <v>141</v>
      </c>
      <c r="D164" s="201">
        <v>1</v>
      </c>
      <c r="E164" s="306">
        <v>0</v>
      </c>
      <c r="F164" s="270">
        <f>D164*E164</f>
        <v>0</v>
      </c>
      <c r="G164" s="271">
        <v>0</v>
      </c>
      <c r="H164" s="282"/>
      <c r="K164" s="282"/>
    </row>
    <row r="165" spans="1:7" ht="7.5" customHeight="1">
      <c r="A165" s="71"/>
      <c r="B165" s="70"/>
      <c r="D165" s="59"/>
      <c r="E165" s="223"/>
      <c r="F165" s="223"/>
      <c r="G165" s="234"/>
    </row>
    <row r="166" spans="1:7" s="55" customFormat="1" ht="140.25">
      <c r="A166" s="58"/>
      <c r="B166" s="285" t="s">
        <v>142</v>
      </c>
      <c r="C166" s="286"/>
      <c r="D166" s="59"/>
      <c r="E166" s="223"/>
      <c r="F166" s="223"/>
      <c r="G166" s="269"/>
    </row>
    <row r="167" spans="1:11" s="46" customFormat="1" ht="17.25" customHeight="1">
      <c r="A167" s="194"/>
      <c r="B167" s="285" t="s">
        <v>143</v>
      </c>
      <c r="C167" s="200" t="s">
        <v>144</v>
      </c>
      <c r="D167" s="201">
        <v>115</v>
      </c>
      <c r="E167" s="306">
        <v>0</v>
      </c>
      <c r="F167" s="270">
        <f>D167*E167</f>
        <v>0</v>
      </c>
      <c r="G167" s="271">
        <v>0</v>
      </c>
      <c r="H167" s="282"/>
      <c r="K167" s="282"/>
    </row>
    <row r="168" spans="1:7" ht="7.5" customHeight="1">
      <c r="A168" s="71"/>
      <c r="B168" s="70"/>
      <c r="D168" s="59"/>
      <c r="E168" s="223"/>
      <c r="F168" s="223"/>
      <c r="G168" s="234"/>
    </row>
    <row r="169" spans="1:7" s="55" customFormat="1" ht="102">
      <c r="A169" s="58"/>
      <c r="B169" s="285" t="s">
        <v>145</v>
      </c>
      <c r="C169" s="286"/>
      <c r="D169" s="59"/>
      <c r="E169" s="223"/>
      <c r="F169" s="223"/>
      <c r="G169" s="269"/>
    </row>
    <row r="170" spans="1:11" s="46" customFormat="1" ht="17.25" customHeight="1">
      <c r="A170" s="194"/>
      <c r="B170" s="287" t="s">
        <v>146</v>
      </c>
      <c r="C170" s="200" t="s">
        <v>22</v>
      </c>
      <c r="D170" s="201">
        <v>1</v>
      </c>
      <c r="E170" s="306">
        <v>0</v>
      </c>
      <c r="F170" s="270">
        <f>D170*E170</f>
        <v>0</v>
      </c>
      <c r="G170" s="271">
        <v>0</v>
      </c>
      <c r="H170" s="282"/>
      <c r="K170" s="282"/>
    </row>
    <row r="171" spans="1:7" ht="7.5" customHeight="1">
      <c r="A171" s="71"/>
      <c r="B171" s="70"/>
      <c r="D171" s="59"/>
      <c r="E171" s="223"/>
      <c r="F171" s="223"/>
      <c r="G171" s="234"/>
    </row>
    <row r="172" spans="1:7" s="55" customFormat="1" ht="96" customHeight="1">
      <c r="A172" s="58"/>
      <c r="B172" s="293" t="s">
        <v>147</v>
      </c>
      <c r="C172" s="286"/>
      <c r="D172" s="59"/>
      <c r="E172" s="223"/>
      <c r="F172" s="223"/>
      <c r="G172" s="269"/>
    </row>
    <row r="173" spans="1:11" s="46" customFormat="1" ht="17.25" customHeight="1">
      <c r="A173" s="194"/>
      <c r="B173" s="287" t="s">
        <v>146</v>
      </c>
      <c r="C173" s="200" t="s">
        <v>22</v>
      </c>
      <c r="D173" s="201">
        <v>1</v>
      </c>
      <c r="E173" s="306">
        <v>0</v>
      </c>
      <c r="F173" s="270">
        <f>D173*E173</f>
        <v>0</v>
      </c>
      <c r="G173" s="271">
        <v>0</v>
      </c>
      <c r="H173" s="282"/>
      <c r="K173" s="282"/>
    </row>
    <row r="174" spans="1:7" ht="7.5" customHeight="1">
      <c r="A174" s="71"/>
      <c r="B174" s="70"/>
      <c r="D174" s="59"/>
      <c r="E174" s="223"/>
      <c r="F174" s="223"/>
      <c r="G174" s="234"/>
    </row>
    <row r="175" spans="1:7" s="55" customFormat="1" ht="105" customHeight="1">
      <c r="A175" s="58"/>
      <c r="B175" s="289" t="s">
        <v>148</v>
      </c>
      <c r="C175" s="286"/>
      <c r="D175" s="59"/>
      <c r="E175" s="223"/>
      <c r="F175" s="223"/>
      <c r="G175" s="269"/>
    </row>
    <row r="176" spans="1:11" s="46" customFormat="1" ht="17.25" customHeight="1">
      <c r="A176" s="194"/>
      <c r="B176" s="287" t="s">
        <v>146</v>
      </c>
      <c r="C176" s="200" t="s">
        <v>22</v>
      </c>
      <c r="D176" s="201">
        <v>4</v>
      </c>
      <c r="E176" s="306">
        <v>0</v>
      </c>
      <c r="F176" s="270">
        <f>D176*E176</f>
        <v>0</v>
      </c>
      <c r="G176" s="271">
        <v>0</v>
      </c>
      <c r="H176" s="282"/>
      <c r="K176" s="282"/>
    </row>
    <row r="177" spans="1:7" ht="7.5" customHeight="1">
      <c r="A177" s="71"/>
      <c r="B177" s="70"/>
      <c r="D177" s="59"/>
      <c r="E177" s="223"/>
      <c r="F177" s="223"/>
      <c r="G177" s="234"/>
    </row>
    <row r="178" spans="1:7" s="55" customFormat="1" ht="89.25">
      <c r="A178" s="58"/>
      <c r="B178" s="289" t="s">
        <v>149</v>
      </c>
      <c r="C178" s="286"/>
      <c r="D178" s="59"/>
      <c r="E178" s="223"/>
      <c r="F178" s="223"/>
      <c r="G178" s="269"/>
    </row>
    <row r="179" spans="1:11" s="46" customFormat="1" ht="12.75">
      <c r="A179" s="194"/>
      <c r="B179" s="287" t="s">
        <v>146</v>
      </c>
      <c r="C179" s="200" t="s">
        <v>22</v>
      </c>
      <c r="D179" s="201">
        <v>4</v>
      </c>
      <c r="E179" s="306">
        <v>0</v>
      </c>
      <c r="F179" s="270">
        <f>D179*E179</f>
        <v>0</v>
      </c>
      <c r="G179" s="271">
        <v>0</v>
      </c>
      <c r="H179" s="282"/>
      <c r="K179" s="282"/>
    </row>
    <row r="180" spans="1:7" ht="7.5" customHeight="1">
      <c r="A180" s="71"/>
      <c r="B180" s="70"/>
      <c r="D180" s="59"/>
      <c r="E180" s="223"/>
      <c r="F180" s="223"/>
      <c r="G180" s="234"/>
    </row>
    <row r="181" spans="1:7" s="55" customFormat="1" ht="41.25" customHeight="1">
      <c r="A181" s="58"/>
      <c r="B181" s="290" t="s">
        <v>150</v>
      </c>
      <c r="C181" s="286"/>
      <c r="D181" s="59"/>
      <c r="E181" s="223"/>
      <c r="F181" s="223"/>
      <c r="G181" s="269"/>
    </row>
    <row r="182" spans="1:11" s="46" customFormat="1" ht="12.75">
      <c r="A182" s="194"/>
      <c r="B182" s="287" t="s">
        <v>146</v>
      </c>
      <c r="C182" s="200" t="s">
        <v>22</v>
      </c>
      <c r="D182" s="201">
        <v>1</v>
      </c>
      <c r="E182" s="306">
        <v>0</v>
      </c>
      <c r="F182" s="270">
        <f>D182*E182</f>
        <v>0</v>
      </c>
      <c r="G182" s="271">
        <v>0</v>
      </c>
      <c r="H182" s="282"/>
      <c r="K182" s="282"/>
    </row>
    <row r="183" spans="1:7" ht="7.5" customHeight="1">
      <c r="A183" s="71"/>
      <c r="B183" s="70"/>
      <c r="D183" s="59"/>
      <c r="E183" s="223"/>
      <c r="F183" s="223"/>
      <c r="G183" s="234"/>
    </row>
    <row r="184" spans="1:7" s="55" customFormat="1" ht="41.25" customHeight="1">
      <c r="A184" s="58"/>
      <c r="B184" s="291" t="s">
        <v>151</v>
      </c>
      <c r="C184" s="286"/>
      <c r="D184" s="59"/>
      <c r="E184" s="223"/>
      <c r="F184" s="223"/>
      <c r="G184" s="269"/>
    </row>
    <row r="185" spans="1:11" s="46" customFormat="1" ht="12.75">
      <c r="A185" s="194"/>
      <c r="B185" s="287" t="s">
        <v>146</v>
      </c>
      <c r="C185" s="200" t="s">
        <v>22</v>
      </c>
      <c r="D185" s="201">
        <v>4</v>
      </c>
      <c r="E185" s="306">
        <v>0</v>
      </c>
      <c r="F185" s="270">
        <f>D185*E185</f>
        <v>0</v>
      </c>
      <c r="G185" s="271">
        <v>0</v>
      </c>
      <c r="H185" s="282"/>
      <c r="K185" s="282"/>
    </row>
    <row r="186" spans="1:7" ht="7.5" customHeight="1">
      <c r="A186" s="71"/>
      <c r="B186" s="70"/>
      <c r="D186" s="59"/>
      <c r="E186" s="223"/>
      <c r="F186" s="223"/>
      <c r="G186" s="234"/>
    </row>
    <row r="187" spans="1:7" s="55" customFormat="1" ht="89.25">
      <c r="A187" s="58"/>
      <c r="B187" s="292" t="s">
        <v>152</v>
      </c>
      <c r="C187" s="286"/>
      <c r="D187" s="59"/>
      <c r="E187" s="223"/>
      <c r="F187" s="223"/>
      <c r="G187" s="269"/>
    </row>
    <row r="188" spans="1:11" s="46" customFormat="1" ht="12.75">
      <c r="A188" s="194"/>
      <c r="B188" s="287" t="s">
        <v>28</v>
      </c>
      <c r="C188" s="200" t="s">
        <v>141</v>
      </c>
      <c r="D188" s="201">
        <v>9</v>
      </c>
      <c r="E188" s="306">
        <v>0</v>
      </c>
      <c r="F188" s="270">
        <f>D188*E188</f>
        <v>0</v>
      </c>
      <c r="G188" s="271">
        <v>0</v>
      </c>
      <c r="H188" s="282"/>
      <c r="K188" s="282"/>
    </row>
    <row r="189" spans="1:7" ht="7.5" customHeight="1">
      <c r="A189" s="71"/>
      <c r="B189" s="70"/>
      <c r="D189" s="59"/>
      <c r="E189" s="223"/>
      <c r="F189" s="223"/>
      <c r="G189" s="234"/>
    </row>
    <row r="190" spans="1:7" s="55" customFormat="1" ht="153">
      <c r="A190" s="58"/>
      <c r="B190" s="288" t="s">
        <v>153</v>
      </c>
      <c r="C190" s="286"/>
      <c r="D190" s="59"/>
      <c r="E190" s="223"/>
      <c r="F190" s="223"/>
      <c r="G190" s="269"/>
    </row>
    <row r="191" spans="1:11" s="46" customFormat="1" ht="12.75">
      <c r="A191" s="194"/>
      <c r="B191" s="287" t="s">
        <v>154</v>
      </c>
      <c r="C191" s="200" t="s">
        <v>144</v>
      </c>
      <c r="D191" s="201">
        <v>880</v>
      </c>
      <c r="E191" s="306">
        <v>0</v>
      </c>
      <c r="F191" s="270">
        <f>D191*E191</f>
        <v>0</v>
      </c>
      <c r="G191" s="271">
        <v>0</v>
      </c>
      <c r="H191" s="282"/>
      <c r="K191" s="282"/>
    </row>
    <row r="192" spans="1:7" ht="7.5" customHeight="1">
      <c r="A192" s="71"/>
      <c r="B192" s="70"/>
      <c r="D192" s="59"/>
      <c r="E192" s="223"/>
      <c r="F192" s="223"/>
      <c r="G192" s="234"/>
    </row>
    <row r="193" spans="1:15" s="106" customFormat="1" ht="15.75" customHeight="1">
      <c r="A193" s="295" t="s">
        <v>169</v>
      </c>
      <c r="B193" s="115" t="s">
        <v>155</v>
      </c>
      <c r="C193" s="116"/>
      <c r="D193" s="174"/>
      <c r="E193" s="296"/>
      <c r="F193" s="297"/>
      <c r="G193" s="298"/>
      <c r="H193" s="299"/>
      <c r="I193" s="300"/>
      <c r="J193" s="301"/>
      <c r="K193" s="57"/>
      <c r="L193" s="57"/>
      <c r="M193" s="302"/>
      <c r="N193" s="302"/>
      <c r="O193" s="302"/>
    </row>
    <row r="194" spans="1:7" s="55" customFormat="1" ht="102">
      <c r="A194" s="58"/>
      <c r="B194" s="289" t="s">
        <v>156</v>
      </c>
      <c r="C194" s="286"/>
      <c r="D194" s="59"/>
      <c r="E194" s="223"/>
      <c r="F194" s="223"/>
      <c r="G194" s="269"/>
    </row>
    <row r="195" spans="1:11" s="46" customFormat="1" ht="17.25" customHeight="1">
      <c r="A195" s="194"/>
      <c r="B195" s="193" t="s">
        <v>28</v>
      </c>
      <c r="C195" s="200" t="s">
        <v>141</v>
      </c>
      <c r="D195" s="201">
        <v>1</v>
      </c>
      <c r="E195" s="306">
        <v>0</v>
      </c>
      <c r="F195" s="270">
        <f>D195*E195</f>
        <v>0</v>
      </c>
      <c r="G195" s="271">
        <v>0</v>
      </c>
      <c r="H195" s="282"/>
      <c r="K195" s="282"/>
    </row>
    <row r="196" spans="1:7" ht="7.5" customHeight="1">
      <c r="A196" s="71"/>
      <c r="B196" s="70"/>
      <c r="D196" s="59"/>
      <c r="E196" s="223"/>
      <c r="F196" s="223"/>
      <c r="G196" s="234"/>
    </row>
    <row r="197" spans="1:7" s="55" customFormat="1" ht="38.25">
      <c r="A197" s="58"/>
      <c r="B197" s="289" t="s">
        <v>157</v>
      </c>
      <c r="C197" s="286"/>
      <c r="D197" s="59"/>
      <c r="E197" s="223"/>
      <c r="F197" s="223"/>
      <c r="G197" s="269"/>
    </row>
    <row r="198" spans="1:11" s="46" customFormat="1" ht="17.25" customHeight="1">
      <c r="A198" s="194"/>
      <c r="B198" s="193" t="s">
        <v>158</v>
      </c>
      <c r="C198" s="200" t="s">
        <v>22</v>
      </c>
      <c r="D198" s="201">
        <v>1</v>
      </c>
      <c r="E198" s="306">
        <v>0</v>
      </c>
      <c r="F198" s="270">
        <f>D198*E198</f>
        <v>0</v>
      </c>
      <c r="G198" s="271">
        <v>0</v>
      </c>
      <c r="H198" s="282"/>
      <c r="K198" s="282"/>
    </row>
    <row r="199" spans="1:7" ht="7.5" customHeight="1">
      <c r="A199" s="71"/>
      <c r="B199" s="70"/>
      <c r="D199" s="59"/>
      <c r="E199" s="223"/>
      <c r="F199" s="223"/>
      <c r="G199" s="234"/>
    </row>
    <row r="200" spans="1:11" s="55" customFormat="1" ht="15.75" customHeight="1">
      <c r="A200" s="72"/>
      <c r="B200" s="73"/>
      <c r="C200" s="74"/>
      <c r="D200" s="74"/>
      <c r="E200" s="235" t="s">
        <v>170</v>
      </c>
      <c r="F200" s="236">
        <f>SUM(F163:F198)</f>
        <v>0</v>
      </c>
      <c r="G200" s="237"/>
      <c r="K200" s="26"/>
    </row>
    <row r="201" spans="3:7" s="35" customFormat="1" ht="7.5" customHeight="1">
      <c r="C201" s="32"/>
      <c r="D201" s="42"/>
      <c r="E201" s="238"/>
      <c r="F201" s="239"/>
      <c r="G201" s="240"/>
    </row>
    <row r="202" spans="1:10" s="35" customFormat="1" ht="15.75" customHeight="1">
      <c r="A202" s="77"/>
      <c r="B202" s="78"/>
      <c r="C202" s="32"/>
      <c r="D202" s="79" t="s">
        <v>174</v>
      </c>
      <c r="E202" s="238"/>
      <c r="F202" s="309">
        <f>F200*25%</f>
        <v>0</v>
      </c>
      <c r="G202" s="240"/>
      <c r="J202" s="35" t="s">
        <v>23</v>
      </c>
    </row>
    <row r="203" spans="1:7" s="55" customFormat="1" ht="7.5" customHeight="1">
      <c r="A203" s="80"/>
      <c r="B203" s="81"/>
      <c r="C203" s="10"/>
      <c r="D203" s="10"/>
      <c r="E203" s="241"/>
      <c r="F203" s="241"/>
      <c r="G203" s="242"/>
    </row>
    <row r="204" spans="1:7" s="55" customFormat="1" ht="15.75" customHeight="1">
      <c r="A204" s="80"/>
      <c r="B204" s="82"/>
      <c r="C204" s="83"/>
      <c r="D204" s="184"/>
      <c r="E204" s="243" t="s">
        <v>171</v>
      </c>
      <c r="F204" s="244">
        <f>SUM(F200:F202)</f>
        <v>0</v>
      </c>
      <c r="G204" s="242"/>
    </row>
    <row r="205" spans="5:7" ht="12.75">
      <c r="E205" s="241"/>
      <c r="F205" s="241"/>
      <c r="G205" s="272"/>
    </row>
    <row r="206" spans="5:7" ht="12.75">
      <c r="E206" s="241"/>
      <c r="F206" s="241"/>
      <c r="G206" s="272"/>
    </row>
    <row r="207" spans="5:7" ht="12.75">
      <c r="E207" s="241"/>
      <c r="F207" s="241"/>
      <c r="G207" s="272"/>
    </row>
    <row r="208" spans="5:7" ht="12.75">
      <c r="E208" s="241"/>
      <c r="F208" s="241"/>
      <c r="G208" s="272"/>
    </row>
    <row r="209" spans="5:7" ht="12.75">
      <c r="E209" s="241"/>
      <c r="F209" s="241"/>
      <c r="G209" s="272"/>
    </row>
    <row r="210" spans="5:7" ht="12.75">
      <c r="E210" s="241"/>
      <c r="F210" s="241"/>
      <c r="G210" s="272"/>
    </row>
    <row r="211" spans="5:7" ht="12.75">
      <c r="E211" s="241"/>
      <c r="F211" s="241"/>
      <c r="G211" s="272"/>
    </row>
    <row r="212" spans="5:7" s="21" customFormat="1" ht="18" customHeight="1">
      <c r="E212" s="273"/>
      <c r="F212" s="273"/>
      <c r="G212" s="274"/>
    </row>
    <row r="213" spans="1:7" s="35" customFormat="1" ht="21" customHeight="1">
      <c r="A213" s="166" t="s">
        <v>48</v>
      </c>
      <c r="B213" s="10"/>
      <c r="C213" s="117"/>
      <c r="D213" s="117"/>
      <c r="E213" s="275"/>
      <c r="F213" s="241"/>
      <c r="G213" s="276"/>
    </row>
    <row r="214" spans="1:7" s="35" customFormat="1" ht="15.75" customHeight="1">
      <c r="A214" s="44"/>
      <c r="B214" s="10"/>
      <c r="C214" s="117"/>
      <c r="D214" s="117"/>
      <c r="E214" s="275"/>
      <c r="F214" s="241"/>
      <c r="G214" s="276"/>
    </row>
    <row r="215" spans="1:7" s="35" customFormat="1" ht="15.75" customHeight="1">
      <c r="A215" s="44"/>
      <c r="B215" s="10"/>
      <c r="C215" s="117"/>
      <c r="D215" s="117"/>
      <c r="E215" s="275"/>
      <c r="F215" s="241"/>
      <c r="G215" s="276"/>
    </row>
    <row r="216" spans="1:7" s="55" customFormat="1" ht="15.75" customHeight="1">
      <c r="A216" s="86"/>
      <c r="B216" s="165" t="s">
        <v>104</v>
      </c>
      <c r="C216" s="162"/>
      <c r="D216" s="162"/>
      <c r="E216" s="277"/>
      <c r="F216" s="278">
        <f>F31</f>
        <v>0</v>
      </c>
      <c r="G216" s="242"/>
    </row>
    <row r="217" spans="1:7" ht="15">
      <c r="A217" s="86"/>
      <c r="B217" s="165"/>
      <c r="C217" s="162"/>
      <c r="D217" s="162"/>
      <c r="E217" s="277"/>
      <c r="F217" s="278"/>
      <c r="G217" s="272"/>
    </row>
    <row r="218" spans="1:7" ht="15">
      <c r="A218" s="86"/>
      <c r="B218" s="165" t="s">
        <v>91</v>
      </c>
      <c r="C218" s="162"/>
      <c r="D218" s="162"/>
      <c r="E218" s="277"/>
      <c r="F218" s="278">
        <f>F96</f>
        <v>0</v>
      </c>
      <c r="G218" s="272"/>
    </row>
    <row r="219" spans="1:7" ht="15">
      <c r="A219" s="86"/>
      <c r="B219" s="165"/>
      <c r="C219" s="162"/>
      <c r="D219" s="162"/>
      <c r="E219" s="277"/>
      <c r="F219" s="278"/>
      <c r="G219" s="272"/>
    </row>
    <row r="220" spans="1:7" ht="15">
      <c r="A220" s="86"/>
      <c r="B220" s="165" t="s">
        <v>92</v>
      </c>
      <c r="C220" s="162"/>
      <c r="D220" s="162"/>
      <c r="E220" s="277"/>
      <c r="F220" s="278">
        <f>F144</f>
        <v>0</v>
      </c>
      <c r="G220" s="272"/>
    </row>
    <row r="221" spans="1:7" ht="15">
      <c r="A221" s="86"/>
      <c r="B221" s="165"/>
      <c r="C221" s="162"/>
      <c r="D221" s="162"/>
      <c r="E221" s="277"/>
      <c r="F221" s="278"/>
      <c r="G221" s="272"/>
    </row>
    <row r="222" spans="1:7" ht="15">
      <c r="A222" s="86"/>
      <c r="B222" s="165" t="s">
        <v>165</v>
      </c>
      <c r="C222" s="162"/>
      <c r="D222" s="162"/>
      <c r="E222" s="277"/>
      <c r="F222" s="278">
        <f>F200</f>
        <v>0</v>
      </c>
      <c r="G222" s="272"/>
    </row>
    <row r="223" spans="1:7" ht="15">
      <c r="A223" s="86"/>
      <c r="B223" s="165"/>
      <c r="C223" s="162"/>
      <c r="D223" s="162"/>
      <c r="E223" s="277"/>
      <c r="F223" s="278"/>
      <c r="G223" s="272"/>
    </row>
    <row r="224" spans="1:8" ht="15">
      <c r="A224" s="86"/>
      <c r="B224" s="87"/>
      <c r="C224" s="162"/>
      <c r="D224" s="164" t="s">
        <v>49</v>
      </c>
      <c r="E224" s="279"/>
      <c r="F224" s="280">
        <f>SUM(F216:F223)</f>
        <v>0</v>
      </c>
      <c r="G224" s="272"/>
      <c r="H224" s="186"/>
    </row>
    <row r="225" spans="1:7" ht="12.75">
      <c r="A225" s="86"/>
      <c r="B225" s="87"/>
      <c r="C225" s="162"/>
      <c r="D225" s="163"/>
      <c r="E225" s="281"/>
      <c r="F225" s="278"/>
      <c r="G225" s="272"/>
    </row>
    <row r="226" spans="4:6" ht="12.75">
      <c r="D226" s="10"/>
      <c r="F226" s="312" t="s">
        <v>175</v>
      </c>
    </row>
  </sheetData>
  <sheetProtection password="BEF0" sheet="1"/>
  <mergeCells count="1">
    <mergeCell ref="E101:F101"/>
  </mergeCells>
  <printOptions/>
  <pageMargins left="0.5905511811023623" right="0.4724409448818898" top="0.31496062992125984" bottom="0.7874015748031497" header="0" footer="0.31496062992125984"/>
  <pageSetup firstPageNumber="2" useFirstPageNumber="1" horizontalDpi="600" verticalDpi="600" orientation="portrait" paperSize="9" r:id="rId2"/>
  <headerFooter>
    <oddFooter>&amp;L&amp;8El.br. 06-02023&amp;C&amp;"Arial,Bold"&amp;8OKOLIŠ VATROGASNOG DOMA KOSTRENA
&amp;"Arial,Regular"elaborat hortikulturnog uređenja&amp;R&amp;8str. &amp;P</oddFooter>
  </headerFooter>
  <rowBreaks count="1" manualBreakCount="1">
    <brk id="210"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dc:creator>
  <cp:keywords/>
  <dc:description/>
  <cp:lastModifiedBy>Dario Modrić</cp:lastModifiedBy>
  <cp:lastPrinted>2023-03-22T15:46:30Z</cp:lastPrinted>
  <dcterms:created xsi:type="dcterms:W3CDTF">2018-11-21T11:45:43Z</dcterms:created>
  <dcterms:modified xsi:type="dcterms:W3CDTF">2023-03-28T10:01:30Z</dcterms:modified>
  <cp:category/>
  <cp:version/>
  <cp:contentType/>
  <cp:contentStatus/>
</cp:coreProperties>
</file>